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හරි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167" i="1" l="1"/>
  <c r="L169" i="1" s="1"/>
  <c r="D20" i="3" l="1"/>
  <c r="J49" i="1"/>
  <c r="J42" i="1"/>
  <c r="K145" i="1"/>
  <c r="L145" i="1"/>
  <c r="J145" i="1"/>
  <c r="S20" i="3"/>
  <c r="R20" i="3"/>
  <c r="H20" i="3"/>
  <c r="G20" i="3"/>
  <c r="F20" i="3"/>
  <c r="S20" i="2"/>
  <c r="R20" i="2"/>
  <c r="H20" i="2"/>
  <c r="G20" i="2"/>
  <c r="F20" i="2"/>
  <c r="D20" i="2"/>
  <c r="Z23" i="1" l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22" i="1"/>
  <c r="Z19" i="1"/>
  <c r="Z18" i="1"/>
  <c r="Z14" i="1"/>
  <c r="Z15" i="1"/>
  <c r="Z13" i="1"/>
  <c r="Z10" i="1"/>
  <c r="AA49" i="1"/>
  <c r="AB49" i="1"/>
  <c r="AB145" i="1" s="1"/>
  <c r="AI164" i="1"/>
  <c r="AG148" i="1"/>
  <c r="AC148" i="1"/>
  <c r="AC146" i="1"/>
  <c r="AG145" i="1"/>
  <c r="W145" i="1"/>
  <c r="H145" i="1"/>
  <c r="H148" i="1" s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I120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K84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G49" i="1"/>
  <c r="X49" i="1"/>
  <c r="X145" i="1" s="1"/>
  <c r="W49" i="1"/>
  <c r="L49" i="1"/>
  <c r="K49" i="1"/>
  <c r="G49" i="1"/>
  <c r="AH48" i="1"/>
  <c r="AI48" i="1" s="1"/>
  <c r="AC48" i="1"/>
  <c r="AH47" i="1"/>
  <c r="AI47" i="1" s="1"/>
  <c r="AC47" i="1"/>
  <c r="AH46" i="1"/>
  <c r="AI46" i="1" s="1"/>
  <c r="AC46" i="1"/>
  <c r="AH45" i="1"/>
  <c r="AI45" i="1" s="1"/>
  <c r="AC45" i="1"/>
  <c r="AH44" i="1"/>
  <c r="AI44" i="1" s="1"/>
  <c r="AC44" i="1"/>
  <c r="AI43" i="1"/>
  <c r="AI42" i="1"/>
  <c r="AC42" i="1"/>
  <c r="X42" i="1"/>
  <c r="W42" i="1"/>
  <c r="L42" i="1"/>
  <c r="K42" i="1"/>
  <c r="G42" i="1"/>
  <c r="AH41" i="1"/>
  <c r="AI41" i="1" s="1"/>
  <c r="AH40" i="1"/>
  <c r="AI40" i="1" s="1"/>
  <c r="AC40" i="1"/>
  <c r="AH39" i="1"/>
  <c r="AI39" i="1" s="1"/>
  <c r="AC39" i="1"/>
  <c r="AH38" i="1"/>
  <c r="AI38" i="1" s="1"/>
  <c r="AC38" i="1"/>
  <c r="AH37" i="1"/>
  <c r="AI37" i="1" s="1"/>
  <c r="AC37" i="1"/>
  <c r="AH36" i="1"/>
  <c r="AI36" i="1" s="1"/>
  <c r="AC36" i="1"/>
  <c r="AH35" i="1"/>
  <c r="AI35" i="1" s="1"/>
  <c r="AC35" i="1"/>
  <c r="AH34" i="1"/>
  <c r="AI34" i="1" s="1"/>
  <c r="AC34" i="1"/>
  <c r="AE34" i="1" s="1"/>
  <c r="AH33" i="1"/>
  <c r="AI33" i="1" s="1"/>
  <c r="AC33" i="1"/>
  <c r="AH32" i="1"/>
  <c r="AI32" i="1" s="1"/>
  <c r="AC32" i="1"/>
  <c r="AH31" i="1"/>
  <c r="AI31" i="1" s="1"/>
  <c r="AC31" i="1"/>
  <c r="AH30" i="1"/>
  <c r="AI30" i="1" s="1"/>
  <c r="AC30" i="1"/>
  <c r="AH29" i="1"/>
  <c r="AI29" i="1" s="1"/>
  <c r="AC29" i="1"/>
  <c r="AH28" i="1"/>
  <c r="AI28" i="1" s="1"/>
  <c r="AC28" i="1"/>
  <c r="AH27" i="1"/>
  <c r="AI27" i="1" s="1"/>
  <c r="AC27" i="1"/>
  <c r="AH26" i="1"/>
  <c r="AI26" i="1" s="1"/>
  <c r="AC26" i="1"/>
  <c r="AH25" i="1"/>
  <c r="AI25" i="1" s="1"/>
  <c r="AC25" i="1"/>
  <c r="AH24" i="1"/>
  <c r="AI24" i="1" s="1"/>
  <c r="AC24" i="1"/>
  <c r="AE24" i="1" s="1"/>
  <c r="AH23" i="1"/>
  <c r="AI23" i="1" s="1"/>
  <c r="AC23" i="1"/>
  <c r="AH22" i="1"/>
  <c r="AI22" i="1" s="1"/>
  <c r="AC22" i="1"/>
  <c r="AI21" i="1"/>
  <c r="AI20" i="1"/>
  <c r="W20" i="1"/>
  <c r="L20" i="1"/>
  <c r="K20" i="1"/>
  <c r="J20" i="1"/>
  <c r="G20" i="1"/>
  <c r="AH19" i="1"/>
  <c r="AI19" i="1" s="1"/>
  <c r="AC19" i="1"/>
  <c r="AH18" i="1"/>
  <c r="AI18" i="1" s="1"/>
  <c r="AC18" i="1"/>
  <c r="AI17" i="1"/>
  <c r="AI16" i="1"/>
  <c r="X16" i="1"/>
  <c r="W16" i="1"/>
  <c r="L16" i="1"/>
  <c r="K16" i="1"/>
  <c r="J16" i="1"/>
  <c r="G16" i="1"/>
  <c r="F16" i="1"/>
  <c r="AH15" i="1"/>
  <c r="AI15" i="1" s="1"/>
  <c r="AC15" i="1"/>
  <c r="AE15" i="1" s="1"/>
  <c r="AH14" i="1"/>
  <c r="AI14" i="1" s="1"/>
  <c r="AC14" i="1"/>
  <c r="AE14" i="1" s="1"/>
  <c r="AH13" i="1"/>
  <c r="AI13" i="1" s="1"/>
  <c r="AC13" i="1"/>
  <c r="AE13" i="1" s="1"/>
  <c r="AI12" i="1"/>
  <c r="AE12" i="1"/>
  <c r="AI11" i="1"/>
  <c r="AE11" i="1"/>
  <c r="X11" i="1"/>
  <c r="W11" i="1"/>
  <c r="L11" i="1"/>
  <c r="K11" i="1"/>
  <c r="J11" i="1"/>
  <c r="G11" i="1"/>
  <c r="F11" i="1"/>
  <c r="AH10" i="1"/>
  <c r="AC10" i="1"/>
  <c r="AE10" i="1" s="1"/>
  <c r="AH49" i="1" l="1"/>
  <c r="K148" i="1"/>
  <c r="J159" i="1" s="1"/>
  <c r="L148" i="1"/>
  <c r="W148" i="1"/>
  <c r="J148" i="1"/>
  <c r="AC145" i="1"/>
  <c r="G148" i="1"/>
  <c r="AE42" i="1"/>
  <c r="X148" i="1"/>
  <c r="AI10" i="1"/>
  <c r="AI49" i="1" s="1"/>
  <c r="AC149" i="1" l="1"/>
</calcChain>
</file>

<file path=xl/sharedStrings.xml><?xml version="1.0" encoding="utf-8"?>
<sst xmlns="http://schemas.openxmlformats.org/spreadsheetml/2006/main" count="575" uniqueCount="288">
  <si>
    <t>Decentralized Capital Budget Programme - 2017 - (With Nitonal list)</t>
  </si>
  <si>
    <t>Divisiuonal Name  :-   Panduwasnuwara West</t>
  </si>
  <si>
    <t>Secretariat No  :-        1281</t>
  </si>
  <si>
    <t>SN</t>
  </si>
  <si>
    <t>Name of MP</t>
  </si>
  <si>
    <t>Name of Project</t>
  </si>
  <si>
    <t>GN division</t>
  </si>
  <si>
    <t>Type of Project(Construction /Goods &amp;  services)</t>
  </si>
  <si>
    <t>Total Estimate Cost (Rs.)</t>
  </si>
  <si>
    <t>Allocation (Rs)</t>
  </si>
  <si>
    <t>Expenditure (with Administrative Cost)</t>
  </si>
  <si>
    <t>Unit of Measure</t>
  </si>
  <si>
    <t>Physical Progress</t>
  </si>
  <si>
    <t>No of Beneficiaries</t>
  </si>
  <si>
    <t>Remarks</t>
  </si>
  <si>
    <t>Name</t>
  </si>
  <si>
    <t>No</t>
  </si>
  <si>
    <t>A</t>
  </si>
  <si>
    <t>B</t>
  </si>
  <si>
    <t>C</t>
  </si>
  <si>
    <t>D</t>
  </si>
  <si>
    <t>E</t>
  </si>
  <si>
    <t>F</t>
  </si>
  <si>
    <t>G</t>
  </si>
  <si>
    <t>Construction</t>
  </si>
  <si>
    <t>Goods &amp;  services</t>
  </si>
  <si>
    <t>With VAT</t>
  </si>
  <si>
    <t>Witout VAT</t>
  </si>
  <si>
    <r>
      <t>B</t>
    </r>
    <r>
      <rPr>
        <b/>
        <vertAlign val="subscript"/>
        <sz val="12"/>
        <rFont val="Calibri"/>
        <family val="2"/>
        <scheme val="minor"/>
      </rPr>
      <t>1</t>
    </r>
  </si>
  <si>
    <r>
      <t>B</t>
    </r>
    <r>
      <rPr>
        <b/>
        <vertAlign val="subscript"/>
        <sz val="12"/>
        <rFont val="Calibri"/>
        <family val="2"/>
        <scheme val="minor"/>
      </rPr>
      <t>2</t>
    </r>
  </si>
  <si>
    <t>B3</t>
  </si>
  <si>
    <t>B4</t>
  </si>
  <si>
    <t>පරිපාලන වියදම්</t>
  </si>
  <si>
    <t>WS</t>
  </si>
  <si>
    <t>Rural Water supply</t>
  </si>
  <si>
    <t>Hon.Minister Dayasiri Jayasekara</t>
  </si>
  <si>
    <t>Supply water facilities to Meegahmulawaththa village</t>
  </si>
  <si>
    <t>Hettipola</t>
  </si>
  <si>
    <t>Sub Total</t>
  </si>
  <si>
    <t>EL</t>
  </si>
  <si>
    <t>Rural Electrisity</t>
  </si>
  <si>
    <t>Hon. M.P. Thushar Indunila Amarasena</t>
  </si>
  <si>
    <t>Supplying Electricity to Ran kekulu pre school at Pahala Malagane</t>
  </si>
  <si>
    <t>Kurundu Kumbura</t>
  </si>
  <si>
    <t>Hon.Minister Indika Bandaranayake</t>
  </si>
  <si>
    <t>Supplying electricity to Rittadeniya society hall</t>
  </si>
  <si>
    <t>Rittadeniya</t>
  </si>
  <si>
    <t>Supplying Electrycity for Krandawa Grama Lekam Karyalaya</t>
  </si>
  <si>
    <t>Karandawa</t>
  </si>
  <si>
    <t>RA</t>
  </si>
  <si>
    <t>Rural Access</t>
  </si>
  <si>
    <t xml:space="preserve">Developing  remaining part pf the road from near Wendesiwatta Kalyani theater hall to Mr. Mainda's house </t>
  </si>
  <si>
    <t>Dolohomuna</t>
  </si>
  <si>
    <t>Hon.MP. Mahinda Rajapaksa</t>
  </si>
  <si>
    <t xml:space="preserve">Developing Ganegama Dewala Road </t>
  </si>
  <si>
    <t>Ganegama</t>
  </si>
  <si>
    <t>CD</t>
  </si>
  <si>
    <t>Commiunity Development</t>
  </si>
  <si>
    <t>Construction of cycle hut  of Panduwasnuwara  Divitional Education office</t>
  </si>
  <si>
    <t>Karagahagedara</t>
  </si>
  <si>
    <t>Developing task of Bhikku recidance at Nallura temple</t>
  </si>
  <si>
    <t>Nallura</t>
  </si>
  <si>
    <t>Compleating the remaining work of vilagedara Eksath Grama  sanwardana samithiya</t>
  </si>
  <si>
    <t>Construction of Office room for Development officers of Divisional cecretary's panduwasnuwara west</t>
  </si>
  <si>
    <t>Construction Sunday school building of Diddeniya Pusparama Viharasthanya</t>
  </si>
  <si>
    <t>Pallegama</t>
  </si>
  <si>
    <t>Constructing the building of jayasiripura rural development society</t>
  </si>
  <si>
    <t>Jayasiripura</t>
  </si>
  <si>
    <t>Hon.Minister Anura Priyadarshana yapa</t>
  </si>
  <si>
    <t>Construction Sunday school building of Hettipola swarnagiri Viharasthanaya</t>
  </si>
  <si>
    <t>Constructing store room of Anukkane Eksith Awamagalyadhara Samithiya</t>
  </si>
  <si>
    <t>Rambewa</t>
  </si>
  <si>
    <t>Construction of shrine room at Gorakadeniya temple</t>
  </si>
  <si>
    <t>Tekewa</t>
  </si>
  <si>
    <t>Construction  the Damma Sala building  at Pllegama Ariyawansalakara Vihara</t>
  </si>
  <si>
    <t>Bandara Koswatta</t>
  </si>
  <si>
    <t>Hon. National List M.P.Navavi</t>
  </si>
  <si>
    <t>Construction of a gate of Madige Midiyala Jamil Hairad Muslim Jumma Church</t>
  </si>
  <si>
    <t>Madige Midiyala</t>
  </si>
  <si>
    <t>Developing task of Udakadawala Rural Development society hall</t>
  </si>
  <si>
    <t>Hammaliya</t>
  </si>
  <si>
    <t>construction a toilet system at Madaina play ground</t>
  </si>
  <si>
    <t>Madaina</t>
  </si>
  <si>
    <t>Paving interlock at ground of Govijana Sewa Madyasthanaya, Panduwasnuwara</t>
  </si>
  <si>
    <t>Kadawalagedara</t>
  </si>
  <si>
    <t>Constructing the side wall for Evoid soil erosion at ground of Kuli/ Dunukeyawaththa praimary school</t>
  </si>
  <si>
    <t>Malwanegedara</t>
  </si>
  <si>
    <t>To renovate the office of Kuli/ Muslim M.M.V., Kotammbapitiya</t>
  </si>
  <si>
    <t>Panduwasnuwara</t>
  </si>
  <si>
    <t>To rehebilitate the Toilet system at Pushparama Viharaya, Hinguregama, Halmillawewa</t>
  </si>
  <si>
    <t>Hantihawa</t>
  </si>
  <si>
    <t>Hon. M.P. Salinda Dissanayake</t>
  </si>
  <si>
    <t>Constructing fence around the Ekamuthu society hall of Yayegedara Udahipanpola waththa</t>
  </si>
  <si>
    <t>Yayegedara</t>
  </si>
  <si>
    <t>For enlarging Rural developin society hall in Redeekanda, Medagama</t>
  </si>
  <si>
    <t>Rideekanda</t>
  </si>
  <si>
    <t>Construction of Sewa piyasa for  Development officers of Divisional cecretary's manduwasnuwara west</t>
  </si>
  <si>
    <t>MI</t>
  </si>
  <si>
    <t>Miner Irigation</t>
  </si>
  <si>
    <t>Constructing bathin steps in Balagolla Gedaragawa tank</t>
  </si>
  <si>
    <t>Mandapola</t>
  </si>
  <si>
    <t>Developing task for Aluthwetiya tank in Girathalana</t>
  </si>
  <si>
    <t xml:space="preserve"> Girathalana</t>
  </si>
  <si>
    <t>Renovation and  to cast away soil of the Kotawewa tank in Galwewa, Thuththiripitigama, Nikawaththegama</t>
  </si>
  <si>
    <t>Renovation  the Siyambalagaswetiya tank in Girattlana</t>
  </si>
  <si>
    <t>Deepen the Siyambalagahawewa(Tank) at Morgolla</t>
  </si>
  <si>
    <t>Moragolla</t>
  </si>
  <si>
    <t>SW</t>
  </si>
  <si>
    <t>Social Welfare</t>
  </si>
  <si>
    <t>Supplying the loud speeker for Bamunumulla Eksath subhasadaka samithiya (wayamba/ Kuru/ Pandu/1339)</t>
  </si>
  <si>
    <t>Bogolla</t>
  </si>
  <si>
    <t>Supplying including Sabaragamuwa drum and cymble  for Udagama, kooratihena Sri Sambuddhaloka sanday school</t>
  </si>
  <si>
    <t>Udagama</t>
  </si>
  <si>
    <t>Supplying instruments for named volunteer organizans of Panduwasnuwara Divionala Cecretary</t>
  </si>
  <si>
    <t>common</t>
  </si>
  <si>
    <t>-</t>
  </si>
  <si>
    <t>Supplying pohoto copier for Palugahawela Kanista vidyalaya</t>
  </si>
  <si>
    <t>Hon. M.P. Nalin Bandar Jayamaha</t>
  </si>
  <si>
    <t>Supplying a  saucepan set to Rathmale Paboda Welfair Society</t>
  </si>
  <si>
    <t>Rathmale</t>
  </si>
  <si>
    <t>Supplying Instrument to Gallinda katuwa Samagi welfair society</t>
  </si>
  <si>
    <t xml:space="preserve">Supplying a Water tank to Nelegama Prakrama Awamngalyadhara smithiya </t>
  </si>
  <si>
    <t>Supplying Plastic chairs to Makulawewa Duivi Arauna women's society</t>
  </si>
  <si>
    <t>Wadumunna</t>
  </si>
  <si>
    <t>Supplying iron cupboard for Galkanda Muditha children's home</t>
  </si>
  <si>
    <t>Hettigama</t>
  </si>
  <si>
    <t>Supplying Essential goods and sport s instrument for named sport clubs and Youth's clubs</t>
  </si>
  <si>
    <t>Supplying table with umbrellas to Pradeseeya Kantha bala mandalaya for improveing self self employed productions at Panduwasnuwara west</t>
  </si>
  <si>
    <t>Supplying plate set to Kanathalawa Maranadhara Samitiya</t>
  </si>
  <si>
    <t>Supplying a Water pump and hium pipe for Dunukeyawattha PUBUDU farmer's organization</t>
  </si>
  <si>
    <t>supplying buffe set to Madaina Welipitiya PUBUDU awamangalyadhara Samithiya</t>
  </si>
  <si>
    <r>
      <t xml:space="preserve">Supplying Canapi (50 </t>
    </r>
    <r>
      <rPr>
        <sz val="12"/>
        <rFont val="Iskoola Pota"/>
        <family val="2"/>
      </rPr>
      <t>×</t>
    </r>
    <r>
      <rPr>
        <sz val="12"/>
        <rFont val="Calibri"/>
        <family val="2"/>
      </rPr>
      <t xml:space="preserve"> 20) to Sunandarama Vihara</t>
    </r>
  </si>
  <si>
    <t>Madulla</t>
  </si>
  <si>
    <t>Suppllying buffe set to Malagane SHAKTHI women's Organization</t>
  </si>
  <si>
    <t>Supplying Esteren music insturments wnd Dancing clothes set  to Sunday school of Diggalagedara vihara</t>
  </si>
  <si>
    <t>Diggalagedara</t>
  </si>
  <si>
    <t>Supplying instruments for Sunday schools of Sasanarakshaka bala mandalaya 1 &amp; 2 at Panduwasnuwara AGA division</t>
  </si>
  <si>
    <t>Supplying buffe set to Welagedara PUBUDU women's society</t>
  </si>
  <si>
    <t>Supllying instrument for Bandarakoswatta Dilena Taru Youth club</t>
  </si>
  <si>
    <t>Supplying Plastic chairs for wetiyegedara Mahasen Awamangalyadara samithiya</t>
  </si>
  <si>
    <t>Supplying Plastic chairs for Senasuma kantha Samithiya</t>
  </si>
  <si>
    <t>Obtaining plastic chairs for Eksath awamangalyadhara samithiya, Jayasirigama" Dorabavila</t>
  </si>
  <si>
    <t>Dorabavila</t>
  </si>
  <si>
    <t>Obtaining plastic chairs for JANAHITHA awamangalyadhara samithiya Diggalagedara</t>
  </si>
  <si>
    <t>Obtaining plastic chairs for SIRIPERAKUM awamangalyadhara samithiya Mandapola</t>
  </si>
  <si>
    <t>Obtaining set of speaker system for EKSATH rural development society, Balagolla</t>
  </si>
  <si>
    <t>Obtaining plastic chairs for VISAKA kanantha karya sanvidhanaya Walpaluwa, Mandapola</t>
  </si>
  <si>
    <t>Othegama</t>
  </si>
  <si>
    <t>Obtaining plastic chairs for PUBUDU sprts club, Kadawalagedara, Tuttiripitigama</t>
  </si>
  <si>
    <t>Obtaining plastic chairs for library of Sri Sumagalaramaya, Yayegedara, Bandarakoswattha</t>
  </si>
  <si>
    <t>Obtaining instruments for Sunday school of Bl. Josaph Vaz church, Dunuk3eyawtta, Moonmaladeniya</t>
  </si>
  <si>
    <t>Malawanegedara</t>
  </si>
  <si>
    <t xml:space="preserve">Obtaining plastic chairs for Krusi Nishpadakayange Govi samithiya, Doratiyagedara, Moonamaldeniya </t>
  </si>
  <si>
    <t>Doratiyagedara</t>
  </si>
  <si>
    <t>Obtaining plastic chairs for Sirisangabo awamangalyadhara samithiya,Ambagahagedara</t>
  </si>
  <si>
    <t>Ambagahagedeara</t>
  </si>
  <si>
    <t>Obtaining plastic chairs for Waishakya Pradeepa welfair society Pahala Pihimbiya, Nagollagoda</t>
  </si>
  <si>
    <t>Pihimbiya</t>
  </si>
  <si>
    <t>Hon. M.P. Jonston Fernando</t>
  </si>
  <si>
    <t>Supplying instrument for regestered volentier societies in Panduwasnuwara west divisional secariat</t>
  </si>
  <si>
    <t>Supplying plastic water tank for SUHADA anyoyadara samithiya Dothella, Sunandapura</t>
  </si>
  <si>
    <t>Dothella</t>
  </si>
  <si>
    <t>Supplying a sawpan set for Shakthi subhasadaka samitiya Madulla, Sunandapura</t>
  </si>
  <si>
    <t>Obtaining plastic chairs for PUBUDU rural development society Ihala Malagane</t>
  </si>
  <si>
    <t>Obtaining plastic chairs for PUBUDU EKSATH awamangalyadara samithiya Pahalgama, Thuththiripitigama</t>
  </si>
  <si>
    <t>Obtaining iron cup board for PANDUKABHAYA Eksath awamanglyadhara samithiya, Ambagahawewa, Hettipola</t>
  </si>
  <si>
    <t>Obtaining plastic chairs for Sri nandana awamangalyadhara, Samitiya, Meegaspitiya, Hettipola</t>
  </si>
  <si>
    <t>Meegaspitiya</t>
  </si>
  <si>
    <t>Obtaining plates  for PANDUWASDEW awamanglyadhara samithiya, kotambapitiya, Hettipola</t>
  </si>
  <si>
    <t>Obtaining plates for Sri SANGABODHI Eksath awamangalyadhara samithiya, Hipanpola, Thuththiripitigama</t>
  </si>
  <si>
    <t>Obtaining Sauspan set for Senasuma welfair society, Wadumunna, Kooratihena</t>
  </si>
  <si>
    <t xml:space="preserve">Obtaining plastic chairs for SWASHAKTHI EKSATH Dansel sangamaya, Hinguruwewa, Bandarakoswaththa </t>
  </si>
  <si>
    <t>Palugaswewa</t>
  </si>
  <si>
    <t xml:space="preserve">Obtaining plastic chairs for Sawsiri Eksath Rural Development Society, Mookalanegama, Bandarakoswaththa  </t>
  </si>
  <si>
    <t>Hindagahawewa</t>
  </si>
  <si>
    <t>Obtaining plastic chairs for Diriya Sahana welfair society, Kekunagahakotuwa</t>
  </si>
  <si>
    <t>Akarawatta</t>
  </si>
  <si>
    <t>Obtaining Sauspan set for rural development society, Akarawaththa, Moonamaladeniya</t>
  </si>
  <si>
    <t>Obtaining plastic chairs for Diyasen awamangalyadhara samithiya Hunupolagedara, Moonamaldeniya</t>
  </si>
  <si>
    <t>Ebogedara</t>
  </si>
  <si>
    <t>Obtaining bufe set for Shakthi welfair society,Horombuwa, Moonamaldeniya</t>
  </si>
  <si>
    <t>Dahanekgedara</t>
  </si>
  <si>
    <t>Obtaining plates for Jayashakthi awamangalyadhara samithiya, Kanuketigedara, Moonmaldeniya</t>
  </si>
  <si>
    <t>Obtaining Sauspan set for Siri Sugatha awamanglyadhara samithiya, Pallegama, Bandarakoswaththa</t>
  </si>
  <si>
    <t>Obtaining plastic chairs for  Eksath rural development society, Kurundukumbura, Hettipola</t>
  </si>
  <si>
    <t>Obtaining bufe set for Eksath awamangalyadhara samithiya, Waduwana, Hettipola</t>
  </si>
  <si>
    <t>Obtaining plastic chairs for Eksath awamangalyadhara samithiya, Koongaswala</t>
  </si>
  <si>
    <t>Obtaining plastic chairs for Janashakti samurdhi samithiya, Hettigama</t>
  </si>
  <si>
    <t>Obtaining plastic chairs for Embogedara Awamanglyadara samithiya</t>
  </si>
  <si>
    <t>Supplying goods and instrument for women's activities organizations in divisional secretary division</t>
  </si>
  <si>
    <t>Supplying plastic chairs for Sri sucharitha wardana Shasanarakshaka dayaka samithiya Udagama, Halmillawewa</t>
  </si>
  <si>
    <t>Supplying loud speeker for Eksath subasadaka samitiya, Bathalagodawewa</t>
  </si>
  <si>
    <t>Bamunumulla</t>
  </si>
  <si>
    <t>Obtaining instrument for SARANA welfair society Dematagolla, Mandapola</t>
  </si>
  <si>
    <t>Obtaining plates  for PANDULA rural development society, Dorabavila, Thuththiripitigama</t>
  </si>
  <si>
    <t>Obtaining plastic chairs for Sethsarana welfair society Jayasiripura, Nagollagoda</t>
  </si>
  <si>
    <t>Obtaining plastic chairs for rural development society, Karambe Anukkane, Pahala Gomugomuwa</t>
  </si>
  <si>
    <t>Pahala Gomugomuwa</t>
  </si>
  <si>
    <t>Supplyin g Plastic chairs to Kevitiya Janashakthi women's society</t>
  </si>
  <si>
    <t>Kevitiya</t>
  </si>
  <si>
    <t>Supplying Palastic chairs  for Midiyala kantha samithiya</t>
  </si>
  <si>
    <t>Midiyala</t>
  </si>
  <si>
    <t>Supplying Plastic chairs to Kamburapola Aruna sport club</t>
  </si>
  <si>
    <t>Kamburapola</t>
  </si>
  <si>
    <t>Supplying instruments for Eksath Awamangalyadhara samithiya, Pahala Malagane in Kurundukumbura Division</t>
  </si>
  <si>
    <t>Supplying a  buffe  set for agriculture production cooperative spociety  Doratiyagedara</t>
  </si>
  <si>
    <t>Supplying Plastic chairs for Akurana Ekasath Awamangalyadara Samithiya</t>
  </si>
  <si>
    <t>Akurana</t>
  </si>
  <si>
    <t>Supplying roofing sheets for Eksath Awamanglyadhara Samithiya Hettigama</t>
  </si>
  <si>
    <t>Obtaining essential  instrument for HELA BOJUNHALA, Hettipola ( This organization should be a government and Instrument Should be commmon useed)</t>
  </si>
  <si>
    <t>Obtaining  the instrument named volantier Society in Divisional secretary division</t>
  </si>
  <si>
    <t>Supplying Palastic chairs  foe Wambatuwamulla, Pihimbiya Rthmale Awamagalyadara Samithiya</t>
  </si>
  <si>
    <t>Ehetumulla</t>
  </si>
  <si>
    <t>Obtaining  Sauspan set for Janatha sanwardhana subhasadhaka samithiya, Pihimbiya, Rathmale</t>
  </si>
  <si>
    <t>Obtaining Plastic chairs for Janshakthi welfair society, Barmpola, Halmillawewa</t>
  </si>
  <si>
    <t>Barampola</t>
  </si>
  <si>
    <t>Obtaining Plastic chairs for Awamanglyadhara samithiya Midiyala, Bandarakoswaththa</t>
  </si>
  <si>
    <t>Bandarakoswaththa</t>
  </si>
  <si>
    <t>Supplying Water tank for Swashakthi welfair society</t>
  </si>
  <si>
    <t>Obtaining Plates for Ekamuthu welfair society Bogolla road, Hettipola</t>
  </si>
  <si>
    <t>Obtaining Palastic chairs for Pathibha Isuru welfair society, Hanthihawa, Halmillawewa</t>
  </si>
  <si>
    <t>Hanthihawa</t>
  </si>
  <si>
    <t>Supplying Plastic chairs for selected societies</t>
  </si>
  <si>
    <t>Obtaining Plastic chairs for Pubudu Awamangalyadara samithiya Kooratihena, Welipitiya,</t>
  </si>
  <si>
    <t>Obtaining Plastic chairs for Sawsiri Rural development society Mookalanegama, Bandarakoswattha</t>
  </si>
  <si>
    <t>Obtaining Iron cup board  for Samagi govi Sanvidhanaya, Kapugama, Thuththiripitigama</t>
  </si>
  <si>
    <t>Obtaining Iron cup board  for Pubudu Pre school, Kevitiya, Halmillawewa</t>
  </si>
  <si>
    <t>Obtaining Sauspan set   for Eksath Awamangalkyadhara samithiya, Dampitigama, Halmillawewa</t>
  </si>
  <si>
    <t>Yodayakanda</t>
  </si>
  <si>
    <t>Obtaining Plastic chairs for Sahana Sewa Awamangalyadhara samithiya, Madainna</t>
  </si>
  <si>
    <t>Obtaining Plastic chairs for Janasarana Awamanglyadhara samitiya, Ambagahagedara</t>
  </si>
  <si>
    <t>Ambagahagedara</t>
  </si>
  <si>
    <t>Hon. M.P. J.C. Alawatuwala</t>
  </si>
  <si>
    <t>Obtaining Plastic chairs for Gotabhaya Govisanvidhanaya, Kmburapola</t>
  </si>
  <si>
    <t>Obtaining buffe set for Eksath Awamangalyadhara samithiya</t>
  </si>
  <si>
    <t>Obtaining Plastic chairs for Awamangalyadara samithiya, Hunnalembuwa</t>
  </si>
  <si>
    <t>Obtaining  iron cupboard for Dilena tharu awamanglayadhara samithiya, Dangahawaththa</t>
  </si>
  <si>
    <t>Kahatavila</t>
  </si>
  <si>
    <t>Supplying Palastic chairs  for Eksath subasadaka samithiya, Bathalagodawewa</t>
  </si>
  <si>
    <t>Obtaining Plastic chairs for Eksath Awamangalyadara samithiya, Uswewa</t>
  </si>
  <si>
    <t>Obtaining Plastic chairs for Eksath Awamangalyadara samithiya, Waduwana</t>
  </si>
  <si>
    <t>LD</t>
  </si>
  <si>
    <t>Livelihood Development</t>
  </si>
  <si>
    <t>Total</t>
  </si>
  <si>
    <t>…………………………………………….</t>
  </si>
  <si>
    <t>prepared By</t>
  </si>
  <si>
    <t>Recommended by</t>
  </si>
  <si>
    <t>Approved by</t>
  </si>
  <si>
    <t>Summary Report Construction</t>
  </si>
  <si>
    <t>Name of the DS Division :-    Panduwasnuwara West</t>
  </si>
  <si>
    <t>S.No</t>
  </si>
  <si>
    <t>Total(contruction) Project</t>
  </si>
  <si>
    <t>No of Beneficiariesz</t>
  </si>
  <si>
    <t>Estimates are being/to be prepared</t>
  </si>
  <si>
    <t>Estimate Approved bid document  prepared</t>
  </si>
  <si>
    <t>Qutation/ Bid Called</t>
  </si>
  <si>
    <t>Qutation/ Bid Received</t>
  </si>
  <si>
    <t>Contract Awarded</t>
  </si>
  <si>
    <t>26 - 40%</t>
  </si>
  <si>
    <t>41 - 60%</t>
  </si>
  <si>
    <t>61 - 80%</t>
  </si>
  <si>
    <t>81 - 99%</t>
  </si>
  <si>
    <r>
      <t>B</t>
    </r>
    <r>
      <rPr>
        <b/>
        <vertAlign val="subscript"/>
        <sz val="12"/>
        <color theme="1"/>
        <rFont val="Calibri"/>
        <family val="2"/>
        <scheme val="minor"/>
      </rPr>
      <t>1</t>
    </r>
  </si>
  <si>
    <r>
      <t>B</t>
    </r>
    <r>
      <rPr>
        <b/>
        <vertAlign val="subscript"/>
        <sz val="12"/>
        <color theme="1"/>
        <rFont val="Calibri"/>
        <family val="2"/>
        <scheme val="minor"/>
      </rPr>
      <t>2</t>
    </r>
  </si>
  <si>
    <t>EI</t>
  </si>
  <si>
    <t>Economic Infrastructure</t>
  </si>
  <si>
    <t>RW</t>
  </si>
  <si>
    <t>Rural Welfare</t>
  </si>
  <si>
    <t>SS</t>
  </si>
  <si>
    <t>Social Services</t>
  </si>
  <si>
    <t>CP</t>
  </si>
  <si>
    <t>Commiunity Protection</t>
  </si>
  <si>
    <t>RE</t>
  </si>
  <si>
    <t>Rural Economy</t>
  </si>
  <si>
    <t>Summary Report (Goods/Services/Purchase)</t>
  </si>
  <si>
    <t>`</t>
  </si>
  <si>
    <t>Pysical and Financial Progress as /2017/12/31</t>
  </si>
  <si>
    <t>Pysical and Financial Progress of the month of   2017.12.31</t>
  </si>
  <si>
    <t>Allocation</t>
  </si>
  <si>
    <t>Expenditure</t>
  </si>
  <si>
    <t>True Expenditure</t>
  </si>
  <si>
    <t>Administrative Cost</t>
  </si>
  <si>
    <t>DCB</t>
  </si>
  <si>
    <t>National List</t>
  </si>
  <si>
    <t>Remaining</t>
  </si>
  <si>
    <t>Total Expenditure</t>
  </si>
  <si>
    <t>Final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</si>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</sst>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sz val="12"/>
      <name val="Iskoola Pota"/>
      <family val="2"/>
    </font>
    <font>
      <b/>
      <sz val="12"/>
      <name val="Iskoola Pot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</font>
    <font>
      <sz val="11"/>
      <name val="Iskoola Pota"/>
      <family val="2"/>
    </font>
    <font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/>
    <xf numFmtId="43" fontId="4" fillId="0" borderId="0" xfId="1" applyFont="1" applyAlignment="1">
      <alignment vertical="top"/>
    </xf>
    <xf numFmtId="43" fontId="4" fillId="0" borderId="0" xfId="1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/>
    <xf numFmtId="43" fontId="4" fillId="0" borderId="0" xfId="1" applyFont="1" applyBorder="1"/>
    <xf numFmtId="0" fontId="7" fillId="0" borderId="0" xfId="0" applyFont="1" applyBorder="1"/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43" fontId="4" fillId="0" borderId="1" xfId="1" applyFont="1" applyBorder="1"/>
    <xf numFmtId="0" fontId="7" fillId="0" borderId="1" xfId="0" applyFont="1" applyBorder="1"/>
    <xf numFmtId="0" fontId="6" fillId="0" borderId="0" xfId="0" applyFont="1" applyAlignment="1">
      <alignment horizontal="center" vertical="top" wrapText="1"/>
    </xf>
    <xf numFmtId="43" fontId="6" fillId="0" borderId="0" xfId="1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textRotation="90" wrapText="1"/>
    </xf>
    <xf numFmtId="43" fontId="6" fillId="0" borderId="2" xfId="1" applyFont="1" applyBorder="1" applyAlignment="1">
      <alignment horizontal="center" textRotation="90" wrapText="1"/>
    </xf>
    <xf numFmtId="43" fontId="6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textRotation="90" wrapText="1"/>
    </xf>
    <xf numFmtId="43" fontId="6" fillId="0" borderId="2" xfId="1" applyFont="1" applyBorder="1" applyAlignment="1">
      <alignment horizontal="center" vertical="top" textRotation="90" wrapText="1"/>
    </xf>
    <xf numFmtId="0" fontId="8" fillId="0" borderId="2" xfId="0" applyFont="1" applyBorder="1" applyAlignment="1">
      <alignment horizontal="center" vertical="top" wrapText="1"/>
    </xf>
    <xf numFmtId="43" fontId="6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43" fontId="4" fillId="0" borderId="2" xfId="1" applyFont="1" applyBorder="1" applyAlignment="1">
      <alignment vertical="top"/>
    </xf>
    <xf numFmtId="43" fontId="7" fillId="0" borderId="2" xfId="1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43" fontId="4" fillId="0" borderId="0" xfId="0" applyNumberFormat="1" applyFont="1" applyAlignment="1">
      <alignment horizontal="center" vertical="top" wrapText="1"/>
    </xf>
    <xf numFmtId="43" fontId="4" fillId="0" borderId="0" xfId="0" applyNumberFormat="1" applyFont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43" fontId="6" fillId="0" borderId="2" xfId="1" applyFont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11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3" fontId="8" fillId="0" borderId="2" xfId="1" applyFont="1" applyBorder="1" applyAlignment="1">
      <alignment vertical="top"/>
    </xf>
    <xf numFmtId="0" fontId="6" fillId="2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43" fontId="7" fillId="0" borderId="2" xfId="1" applyFont="1" applyBorder="1" applyAlignment="1">
      <alignment vertical="top" wrapText="1"/>
    </xf>
    <xf numFmtId="0" fontId="4" fillId="0" borderId="2" xfId="0" applyFont="1" applyBorder="1"/>
    <xf numFmtId="0" fontId="4" fillId="0" borderId="0" xfId="0" applyFont="1" applyBorder="1" applyAlignment="1">
      <alignment vertical="top" wrapText="1"/>
    </xf>
    <xf numFmtId="43" fontId="4" fillId="0" borderId="0" xfId="1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43" fontId="12" fillId="0" borderId="2" xfId="1" applyFont="1" applyFill="1" applyBorder="1" applyAlignment="1">
      <alignment horizontal="right" vertical="top"/>
    </xf>
    <xf numFmtId="43" fontId="4" fillId="2" borderId="2" xfId="0" applyNumberFormat="1" applyFont="1" applyFill="1" applyBorder="1" applyAlignment="1">
      <alignment vertical="top"/>
    </xf>
    <xf numFmtId="43" fontId="6" fillId="2" borderId="2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43" fontId="14" fillId="0" borderId="2" xfId="1" applyFont="1" applyBorder="1" applyAlignment="1">
      <alignment vertical="top"/>
    </xf>
    <xf numFmtId="43" fontId="2" fillId="0" borderId="2" xfId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43" fontId="4" fillId="3" borderId="0" xfId="0" applyNumberFormat="1" applyFont="1" applyFill="1"/>
    <xf numFmtId="164" fontId="6" fillId="2" borderId="2" xfId="0" applyNumberFormat="1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7" fillId="2" borderId="2" xfId="1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43" fontId="4" fillId="0" borderId="0" xfId="0" applyNumberFormat="1" applyFont="1" applyBorder="1" applyAlignment="1">
      <alignment vertical="top" wrapText="1"/>
    </xf>
    <xf numFmtId="43" fontId="7" fillId="2" borderId="2" xfId="1" applyFont="1" applyFill="1" applyBorder="1" applyAlignment="1">
      <alignment vertical="top" wrapText="1"/>
    </xf>
    <xf numFmtId="0" fontId="17" fillId="0" borderId="2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 shrinkToFit="1"/>
    </xf>
    <xf numFmtId="0" fontId="12" fillId="0" borderId="2" xfId="0" applyFont="1" applyFill="1" applyBorder="1" applyAlignment="1">
      <alignment horizontal="left" vertical="top" wrapText="1" shrinkToFit="1"/>
    </xf>
    <xf numFmtId="0" fontId="17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43" fontId="18" fillId="0" borderId="2" xfId="1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43" fontId="4" fillId="0" borderId="0" xfId="0" applyNumberFormat="1" applyFont="1"/>
    <xf numFmtId="43" fontId="18" fillId="0" borderId="0" xfId="1" applyFont="1" applyAlignment="1">
      <alignment vertical="top"/>
    </xf>
    <xf numFmtId="43" fontId="18" fillId="0" borderId="0" xfId="1" applyFont="1"/>
    <xf numFmtId="43" fontId="4" fillId="3" borderId="0" xfId="1" applyFont="1" applyFill="1" applyBorder="1" applyAlignment="1">
      <alignment vertical="top" wrapText="1"/>
    </xf>
    <xf numFmtId="43" fontId="6" fillId="3" borderId="0" xfId="0" applyNumberFormat="1" applyFont="1" applyFill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4" fillId="0" borderId="2" xfId="1" applyFont="1" applyBorder="1" applyAlignment="1">
      <alignment vertical="center" wrapText="1"/>
    </xf>
    <xf numFmtId="43" fontId="14" fillId="0" borderId="2" xfId="1" applyFont="1" applyBorder="1" applyAlignment="1">
      <alignment vertical="center"/>
    </xf>
    <xf numFmtId="164" fontId="14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43" fontId="14" fillId="0" borderId="0" xfId="1" applyFont="1" applyBorder="1" applyAlignment="1">
      <alignment vertical="top"/>
    </xf>
    <xf numFmtId="43" fontId="14" fillId="0" borderId="0" xfId="1" applyFont="1" applyBorder="1" applyAlignment="1">
      <alignment vertical="center"/>
    </xf>
    <xf numFmtId="43" fontId="14" fillId="0" borderId="0" xfId="1" applyFont="1" applyAlignment="1">
      <alignment vertical="top"/>
    </xf>
    <xf numFmtId="164" fontId="14" fillId="0" borderId="0" xfId="1" applyNumberFormat="1" applyFont="1" applyAlignment="1">
      <alignment vertical="center"/>
    </xf>
    <xf numFmtId="43" fontId="14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43" fontId="4" fillId="0" borderId="0" xfId="1" applyFont="1" applyAlignment="1">
      <alignment vertical="top" wrapText="1"/>
    </xf>
    <xf numFmtId="43" fontId="20" fillId="0" borderId="0" xfId="1" applyFont="1"/>
    <xf numFmtId="164" fontId="4" fillId="0" borderId="0" xfId="1" applyNumberFormat="1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3" fontId="7" fillId="0" borderId="0" xfId="1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 wrapText="1"/>
    </xf>
    <xf numFmtId="43" fontId="7" fillId="0" borderId="0" xfId="0" applyNumberFormat="1" applyFont="1"/>
    <xf numFmtId="164" fontId="4" fillId="0" borderId="0" xfId="0" applyNumberFormat="1" applyFont="1"/>
    <xf numFmtId="43" fontId="7" fillId="0" borderId="0" xfId="1" applyFont="1"/>
    <xf numFmtId="43" fontId="4" fillId="4" borderId="0" xfId="1" applyFont="1" applyFill="1"/>
    <xf numFmtId="0" fontId="6" fillId="0" borderId="0" xfId="0" applyFont="1" applyBorder="1" applyAlignment="1">
      <alignment horizontal="center" textRotation="90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textRotation="90" wrapText="1"/>
    </xf>
    <xf numFmtId="0" fontId="14" fillId="0" borderId="0" xfId="0" applyFont="1" applyBorder="1" applyAlignment="1"/>
    <xf numFmtId="0" fontId="14" fillId="0" borderId="0" xfId="0" applyFont="1" applyBorder="1" applyAlignment="1">
      <alignment vertical="top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9" fontId="8" fillId="0" borderId="2" xfId="0" applyNumberFormat="1" applyFont="1" applyBorder="1" applyAlignment="1">
      <alignment horizontal="center" vertical="center" textRotation="90" wrapText="1"/>
    </xf>
    <xf numFmtId="43" fontId="8" fillId="0" borderId="2" xfId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43" fontId="8" fillId="0" borderId="2" xfId="1" applyFont="1" applyBorder="1" applyAlignment="1">
      <alignment vertical="center" wrapText="1"/>
    </xf>
    <xf numFmtId="43" fontId="8" fillId="0" borderId="2" xfId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8" fillId="0" borderId="2" xfId="1" applyFont="1" applyBorder="1" applyAlignment="1">
      <alignment horizontal="center" vertical="center" textRotation="90" wrapText="1"/>
    </xf>
    <xf numFmtId="0" fontId="26" fillId="0" borderId="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left"/>
    </xf>
    <xf numFmtId="43" fontId="4" fillId="5" borderId="11" xfId="0" applyNumberFormat="1" applyFont="1" applyFill="1" applyBorder="1"/>
    <xf numFmtId="0" fontId="4" fillId="5" borderId="11" xfId="0" applyFont="1" applyFill="1" applyBorder="1"/>
    <xf numFmtId="0" fontId="4" fillId="5" borderId="13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43" fontId="4" fillId="5" borderId="0" xfId="1" applyFont="1" applyFill="1" applyBorder="1"/>
    <xf numFmtId="0" fontId="4" fillId="5" borderId="0" xfId="0" applyFont="1" applyFill="1" applyBorder="1"/>
    <xf numFmtId="0" fontId="4" fillId="5" borderId="15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3" fontId="4" fillId="5" borderId="1" xfId="0" applyNumberFormat="1" applyFont="1" applyFill="1" applyBorder="1"/>
    <xf numFmtId="0" fontId="4" fillId="5" borderId="1" xfId="0" applyFont="1" applyFill="1" applyBorder="1"/>
    <xf numFmtId="0" fontId="7" fillId="5" borderId="15" xfId="0" applyFont="1" applyFill="1" applyBorder="1"/>
    <xf numFmtId="0" fontId="4" fillId="5" borderId="16" xfId="0" applyFont="1" applyFill="1" applyBorder="1"/>
    <xf numFmtId="43" fontId="4" fillId="5" borderId="1" xfId="1" applyFont="1" applyFill="1" applyBorder="1"/>
    <xf numFmtId="0" fontId="4" fillId="5" borderId="10" xfId="0" applyFont="1" applyFill="1" applyBorder="1" applyAlignment="1">
      <alignment horizontal="left"/>
    </xf>
    <xf numFmtId="0" fontId="4" fillId="5" borderId="15" xfId="0" applyFont="1" applyFill="1" applyBorder="1"/>
    <xf numFmtId="43" fontId="21" fillId="0" borderId="1" xfId="1" applyFont="1" applyBorder="1"/>
    <xf numFmtId="0" fontId="4" fillId="6" borderId="17" xfId="0" applyFont="1" applyFill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43" fontId="18" fillId="5" borderId="2" xfId="1" applyFont="1" applyFill="1" applyBorder="1" applyAlignment="1">
      <alignment horizontal="center"/>
    </xf>
    <xf numFmtId="43" fontId="18" fillId="5" borderId="8" xfId="1" applyFont="1" applyFill="1" applyBorder="1" applyAlignment="1">
      <alignment horizontal="center"/>
    </xf>
    <xf numFmtId="43" fontId="27" fillId="7" borderId="10" xfId="1" applyFont="1" applyFill="1" applyBorder="1" applyAlignment="1">
      <alignment horizontal="center"/>
    </xf>
    <xf numFmtId="43" fontId="27" fillId="7" borderId="12" xfId="1" applyFont="1" applyFill="1" applyBorder="1" applyAlignment="1">
      <alignment horizontal="center"/>
    </xf>
    <xf numFmtId="43" fontId="7" fillId="7" borderId="13" xfId="1" applyFont="1" applyFill="1" applyBorder="1" applyAlignment="1">
      <alignment horizontal="center"/>
    </xf>
    <xf numFmtId="43" fontId="7" fillId="7" borderId="14" xfId="1" applyFont="1" applyFill="1" applyBorder="1" applyAlignment="1">
      <alignment horizontal="center"/>
    </xf>
    <xf numFmtId="43" fontId="4" fillId="7" borderId="15" xfId="0" applyNumberFormat="1" applyFont="1" applyFill="1" applyBorder="1" applyAlignment="1">
      <alignment horizontal="center"/>
    </xf>
    <xf numFmtId="43" fontId="4" fillId="7" borderId="16" xfId="0" applyNumberFormat="1" applyFont="1" applyFill="1" applyBorder="1" applyAlignment="1">
      <alignment horizontal="center"/>
    </xf>
    <xf numFmtId="43" fontId="7" fillId="5" borderId="13" xfId="1" applyFont="1" applyFill="1" applyBorder="1" applyAlignment="1">
      <alignment horizontal="center"/>
    </xf>
    <xf numFmtId="43" fontId="7" fillId="5" borderId="0" xfId="1" applyFont="1" applyFill="1" applyBorder="1" applyAlignment="1">
      <alignment horizontal="center"/>
    </xf>
    <xf numFmtId="43" fontId="7" fillId="5" borderId="14" xfId="1" applyFont="1" applyFill="1" applyBorder="1" applyAlignment="1">
      <alignment horizontal="center"/>
    </xf>
    <xf numFmtId="43" fontId="7" fillId="5" borderId="15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43" fontId="7" fillId="5" borderId="10" xfId="1" applyFont="1" applyFill="1" applyBorder="1" applyAlignment="1">
      <alignment horizontal="center"/>
    </xf>
    <xf numFmtId="43" fontId="7" fillId="5" borderId="11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43" fontId="7" fillId="6" borderId="9" xfId="0" applyNumberFormat="1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6" xfId="0" applyFont="1" applyBorder="1" applyAlignment="1">
      <alignment horizontal="center" textRotation="90" wrapText="1"/>
    </xf>
    <xf numFmtId="0" fontId="8" fillId="0" borderId="7" xfId="0" applyFont="1" applyBorder="1" applyAlignment="1">
      <alignment horizontal="center" textRotation="90" wrapText="1"/>
    </xf>
    <xf numFmtId="0" fontId="8" fillId="0" borderId="8" xfId="0" applyFont="1" applyBorder="1" applyAlignment="1">
      <alignment horizontal="center" textRotation="90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3" fontId="8" fillId="0" borderId="2" xfId="1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workbookViewId="0">
      <selection activeCell="Z164" sqref="Z164"/>
    </sheetView>
  </sheetViews>
  <sheetFormatPr defaultColWidth="30.42578125" defaultRowHeight="15.75" x14ac:dyDescent="0.25"/>
  <cols>
    <col min="1" max="1" width="3.140625" style="105" customWidth="1"/>
    <col min="2" max="2" width="3.140625" style="134" customWidth="1"/>
    <col min="3" max="3" width="17.140625" style="3" customWidth="1"/>
    <col min="4" max="4" width="25.140625" style="3" customWidth="1"/>
    <col min="5" max="5" width="12" style="106" customWidth="1"/>
    <col min="6" max="6" width="5.42578125" style="107" customWidth="1"/>
    <col min="7" max="7" width="3.85546875" style="107" customWidth="1"/>
    <col min="8" max="8" width="5" style="3" customWidth="1"/>
    <col min="9" max="9" width="3.5703125" style="5" customWidth="1"/>
    <col min="10" max="10" width="15" style="5" customWidth="1"/>
    <col min="11" max="11" width="14.42578125" style="3" customWidth="1"/>
    <col min="12" max="12" width="12.85546875" style="114" customWidth="1"/>
    <col min="13" max="13" width="2.42578125" style="3" customWidth="1"/>
    <col min="14" max="14" width="2.7109375" style="3" customWidth="1"/>
    <col min="15" max="15" width="3.28515625" style="105" customWidth="1"/>
    <col min="16" max="18" width="3.28515625" style="3" customWidth="1"/>
    <col min="19" max="19" width="2.5703125" style="105" customWidth="1"/>
    <col min="20" max="22" width="2.5703125" style="3" customWidth="1"/>
    <col min="23" max="24" width="5.5703125" style="105" customWidth="1"/>
    <col min="25" max="25" width="3.42578125" style="105" customWidth="1"/>
    <col min="26" max="26" width="14.140625" style="105" customWidth="1"/>
    <col min="27" max="28" width="14.85546875" style="4" customWidth="1"/>
    <col min="29" max="29" width="14.140625" style="3" customWidth="1"/>
    <col min="30" max="30" width="12.85546875" style="5" customWidth="1"/>
    <col min="31" max="32" width="12.85546875" style="3" customWidth="1"/>
    <col min="33" max="33" width="17" style="4" customWidth="1"/>
    <col min="34" max="34" width="17" style="5" customWidth="1"/>
    <col min="35" max="35" width="17" style="3" customWidth="1"/>
    <col min="36" max="16384" width="30.42578125" style="3"/>
  </cols>
  <sheetData>
    <row r="1" spans="1:35" ht="21" x14ac:dyDescent="0.3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"/>
      <c r="Y1" s="2"/>
      <c r="Z1" s="2"/>
    </row>
    <row r="2" spans="1:35" ht="18.75" x14ac:dyDescent="0.3">
      <c r="A2" s="179" t="s">
        <v>277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6"/>
      <c r="Y2" s="7"/>
      <c r="Z2" s="7"/>
    </row>
    <row r="3" spans="1:35" x14ac:dyDescent="0.25">
      <c r="A3" s="8"/>
      <c r="B3" s="128" t="s">
        <v>1</v>
      </c>
      <c r="C3" s="9"/>
      <c r="D3" s="10"/>
      <c r="E3" s="60"/>
      <c r="F3" s="12"/>
      <c r="G3" s="12"/>
      <c r="H3" s="13"/>
      <c r="I3" s="14"/>
      <c r="J3" s="14"/>
      <c r="K3" s="13"/>
      <c r="L3" s="15"/>
      <c r="M3" s="13"/>
      <c r="N3" s="13"/>
      <c r="O3" s="8"/>
      <c r="P3" s="13"/>
      <c r="Q3" s="13"/>
      <c r="R3" s="13"/>
      <c r="S3" s="8"/>
      <c r="T3" s="13"/>
      <c r="U3" s="13"/>
      <c r="V3" s="13"/>
      <c r="W3" s="8"/>
      <c r="X3" s="8"/>
      <c r="Y3" s="8"/>
      <c r="Z3" s="8"/>
    </row>
    <row r="4" spans="1:35" x14ac:dyDescent="0.25">
      <c r="A4" s="8"/>
      <c r="B4" s="129" t="s">
        <v>2</v>
      </c>
      <c r="C4" s="16"/>
      <c r="D4" s="10"/>
      <c r="E4" s="60"/>
      <c r="F4" s="12"/>
      <c r="G4" s="12"/>
      <c r="H4" s="13"/>
      <c r="I4" s="14"/>
      <c r="J4" s="14"/>
      <c r="K4" s="13"/>
      <c r="L4" s="15"/>
      <c r="M4" s="13"/>
      <c r="N4" s="13"/>
      <c r="O4" s="8"/>
      <c r="P4" s="13"/>
      <c r="Q4" s="13"/>
      <c r="R4" s="13"/>
      <c r="S4" s="8"/>
      <c r="T4" s="13"/>
      <c r="U4" s="13"/>
      <c r="V4" s="13"/>
      <c r="W4" s="8"/>
      <c r="X4" s="8"/>
      <c r="Y4" s="8"/>
      <c r="Z4" s="8"/>
    </row>
    <row r="5" spans="1:35" x14ac:dyDescent="0.25">
      <c r="A5" s="17"/>
      <c r="B5" s="130"/>
      <c r="C5" s="18"/>
      <c r="D5" s="18"/>
      <c r="E5" s="135"/>
      <c r="F5" s="19"/>
      <c r="G5" s="19"/>
      <c r="H5" s="20"/>
      <c r="I5" s="21"/>
      <c r="J5" s="21"/>
      <c r="K5" s="20"/>
      <c r="L5" s="22"/>
      <c r="M5" s="20"/>
      <c r="N5" s="20"/>
      <c r="O5" s="17"/>
      <c r="P5" s="20"/>
      <c r="Q5" s="20"/>
      <c r="R5" s="20"/>
      <c r="S5" s="17"/>
      <c r="T5" s="20"/>
      <c r="U5" s="20"/>
      <c r="V5" s="20"/>
      <c r="W5" s="17"/>
      <c r="X5" s="17"/>
      <c r="Y5" s="17"/>
      <c r="Z5" s="8"/>
    </row>
    <row r="6" spans="1:35" s="23" customFormat="1" x14ac:dyDescent="0.25">
      <c r="A6" s="180"/>
      <c r="B6" s="181" t="s">
        <v>3</v>
      </c>
      <c r="C6" s="180" t="s">
        <v>4</v>
      </c>
      <c r="D6" s="180" t="s">
        <v>5</v>
      </c>
      <c r="E6" s="180" t="s">
        <v>6</v>
      </c>
      <c r="F6" s="180"/>
      <c r="G6" s="182" t="s">
        <v>7</v>
      </c>
      <c r="H6" s="182"/>
      <c r="I6" s="183" t="s">
        <v>8</v>
      </c>
      <c r="J6" s="183"/>
      <c r="K6" s="180" t="s">
        <v>9</v>
      </c>
      <c r="L6" s="184" t="s">
        <v>10</v>
      </c>
      <c r="M6" s="185" t="s">
        <v>11</v>
      </c>
      <c r="N6" s="180" t="s">
        <v>12</v>
      </c>
      <c r="O6" s="180"/>
      <c r="P6" s="180"/>
      <c r="Q6" s="180"/>
      <c r="R6" s="180"/>
      <c r="S6" s="180"/>
      <c r="T6" s="180"/>
      <c r="U6" s="180"/>
      <c r="V6" s="180"/>
      <c r="W6" s="180"/>
      <c r="X6" s="185" t="s">
        <v>13</v>
      </c>
      <c r="Y6" s="185" t="s">
        <v>14</v>
      </c>
      <c r="Z6" s="122"/>
      <c r="AA6" s="24"/>
      <c r="AB6" s="24"/>
      <c r="AD6" s="24"/>
      <c r="AG6" s="24"/>
      <c r="AH6" s="24"/>
    </row>
    <row r="7" spans="1:35" s="23" customFormat="1" ht="75.75" customHeight="1" thickBot="1" x14ac:dyDescent="0.3">
      <c r="A7" s="180"/>
      <c r="B7" s="181"/>
      <c r="C7" s="180"/>
      <c r="D7" s="180"/>
      <c r="E7" s="180" t="s">
        <v>15</v>
      </c>
      <c r="F7" s="180" t="s">
        <v>16</v>
      </c>
      <c r="G7" s="182"/>
      <c r="H7" s="182"/>
      <c r="I7" s="183"/>
      <c r="J7" s="183"/>
      <c r="K7" s="180"/>
      <c r="L7" s="184"/>
      <c r="M7" s="185"/>
      <c r="N7" s="25" t="s">
        <v>17</v>
      </c>
      <c r="O7" s="186" t="s">
        <v>18</v>
      </c>
      <c r="P7" s="186"/>
      <c r="Q7" s="186"/>
      <c r="R7" s="186"/>
      <c r="S7" s="25" t="s">
        <v>19</v>
      </c>
      <c r="T7" s="25" t="s">
        <v>20</v>
      </c>
      <c r="U7" s="25" t="s">
        <v>21</v>
      </c>
      <c r="V7" s="25" t="s">
        <v>22</v>
      </c>
      <c r="W7" s="25" t="s">
        <v>23</v>
      </c>
      <c r="X7" s="185"/>
      <c r="Y7" s="185"/>
      <c r="Z7" s="122"/>
      <c r="AA7" s="24"/>
      <c r="AB7" s="24"/>
      <c r="AD7" s="24"/>
      <c r="AG7" s="24"/>
      <c r="AH7" s="24"/>
    </row>
    <row r="8" spans="1:35" s="23" customFormat="1" ht="89.25" thickBot="1" x14ac:dyDescent="0.3">
      <c r="A8" s="180"/>
      <c r="B8" s="181"/>
      <c r="C8" s="180"/>
      <c r="D8" s="180"/>
      <c r="E8" s="180"/>
      <c r="F8" s="180"/>
      <c r="G8" s="127" t="s">
        <v>24</v>
      </c>
      <c r="H8" s="127" t="s">
        <v>25</v>
      </c>
      <c r="I8" s="27" t="s">
        <v>26</v>
      </c>
      <c r="J8" s="28" t="s">
        <v>27</v>
      </c>
      <c r="K8" s="180"/>
      <c r="L8" s="184"/>
      <c r="M8" s="185"/>
      <c r="N8" s="25"/>
      <c r="O8" s="25" t="s">
        <v>28</v>
      </c>
      <c r="P8" s="25" t="s">
        <v>29</v>
      </c>
      <c r="Q8" s="25" t="s">
        <v>30</v>
      </c>
      <c r="R8" s="25" t="s">
        <v>31</v>
      </c>
      <c r="S8" s="25"/>
      <c r="T8" s="25"/>
      <c r="U8" s="25"/>
      <c r="V8" s="25"/>
      <c r="W8" s="25"/>
      <c r="X8" s="185"/>
      <c r="Y8" s="185"/>
      <c r="Z8" s="122"/>
      <c r="AA8" s="24"/>
      <c r="AB8" s="24"/>
      <c r="AD8" s="24"/>
      <c r="AG8" s="187" t="s">
        <v>32</v>
      </c>
      <c r="AH8" s="188"/>
      <c r="AI8" s="189"/>
    </row>
    <row r="9" spans="1:35" s="23" customFormat="1" ht="31.5" x14ac:dyDescent="0.25">
      <c r="A9" s="29"/>
      <c r="B9" s="131" t="s">
        <v>33</v>
      </c>
      <c r="C9" s="30" t="s">
        <v>34</v>
      </c>
      <c r="D9" s="29"/>
      <c r="E9" s="29"/>
      <c r="F9" s="29"/>
      <c r="G9" s="31"/>
      <c r="H9" s="31"/>
      <c r="I9" s="32"/>
      <c r="J9" s="28"/>
      <c r="K9" s="29"/>
      <c r="L9" s="33"/>
      <c r="M9" s="26"/>
      <c r="N9" s="25"/>
      <c r="O9" s="25"/>
      <c r="P9" s="25"/>
      <c r="Q9" s="25"/>
      <c r="R9" s="25"/>
      <c r="S9" s="25"/>
      <c r="T9" s="25"/>
      <c r="U9" s="25"/>
      <c r="V9" s="25"/>
      <c r="W9" s="25"/>
      <c r="X9" s="26"/>
      <c r="Y9" s="29"/>
      <c r="Z9" s="123"/>
      <c r="AA9" s="24"/>
      <c r="AB9" s="24"/>
      <c r="AC9" s="34"/>
      <c r="AD9" s="24"/>
      <c r="AG9" s="24"/>
      <c r="AH9" s="24"/>
    </row>
    <row r="10" spans="1:35" s="45" customFormat="1" ht="47.25" x14ac:dyDescent="0.25">
      <c r="A10" s="35">
        <v>1</v>
      </c>
      <c r="B10" s="132"/>
      <c r="C10" s="37" t="s">
        <v>35</v>
      </c>
      <c r="D10" s="37" t="s">
        <v>36</v>
      </c>
      <c r="E10" s="37" t="s">
        <v>37</v>
      </c>
      <c r="F10" s="35">
        <v>1336</v>
      </c>
      <c r="G10" s="39">
        <v>1</v>
      </c>
      <c r="H10" s="35"/>
      <c r="I10" s="40"/>
      <c r="J10" s="40">
        <v>99797.42</v>
      </c>
      <c r="K10" s="40">
        <v>100000</v>
      </c>
      <c r="L10" s="41">
        <v>97890.7</v>
      </c>
      <c r="M10" s="42"/>
      <c r="N10" s="43"/>
      <c r="O10" s="44"/>
      <c r="P10" s="43"/>
      <c r="Q10" s="42"/>
      <c r="R10" s="43"/>
      <c r="S10" s="43"/>
      <c r="T10" s="42"/>
      <c r="U10" s="42"/>
      <c r="V10" s="42"/>
      <c r="W10" s="43">
        <v>1</v>
      </c>
      <c r="X10" s="35">
        <v>35</v>
      </c>
      <c r="Y10" s="35"/>
      <c r="Z10" s="126">
        <f>(L10+AA10)</f>
        <v>98890.7</v>
      </c>
      <c r="AA10" s="4">
        <v>1000</v>
      </c>
      <c r="AB10" s="4">
        <v>1500</v>
      </c>
      <c r="AC10" s="46">
        <f>(K10-L10)</f>
        <v>2109.3000000000029</v>
      </c>
      <c r="AD10" s="4">
        <v>3000</v>
      </c>
      <c r="AE10" s="47">
        <f>(AC10-AD10)</f>
        <v>-890.69999999999709</v>
      </c>
      <c r="AG10" s="40">
        <v>1500</v>
      </c>
      <c r="AH10" s="40">
        <f>(AG10/K10*L10)</f>
        <v>1468.3605</v>
      </c>
      <c r="AI10" s="48">
        <f>(AG10-AH10)</f>
        <v>31.639499999999998</v>
      </c>
    </row>
    <row r="11" spans="1:35" s="45" customFormat="1" x14ac:dyDescent="0.25">
      <c r="A11" s="35"/>
      <c r="B11" s="132"/>
      <c r="C11" s="180" t="s">
        <v>38</v>
      </c>
      <c r="D11" s="180"/>
      <c r="E11" s="37"/>
      <c r="F11" s="35">
        <f>SUM(F10)</f>
        <v>1336</v>
      </c>
      <c r="G11" s="49">
        <f>SUM(G10)</f>
        <v>1</v>
      </c>
      <c r="H11" s="35"/>
      <c r="I11" s="40"/>
      <c r="J11" s="50">
        <f>SUM(J10)</f>
        <v>99797.42</v>
      </c>
      <c r="K11" s="50">
        <f>SUM(K10)</f>
        <v>100000</v>
      </c>
      <c r="L11" s="50">
        <f>SUM(L10)</f>
        <v>97890.7</v>
      </c>
      <c r="M11" s="51"/>
      <c r="N11" s="52"/>
      <c r="O11" s="52"/>
      <c r="P11" s="52"/>
      <c r="Q11" s="52"/>
      <c r="R11" s="52"/>
      <c r="S11" s="52"/>
      <c r="T11" s="52"/>
      <c r="U11" s="52"/>
      <c r="V11" s="52"/>
      <c r="W11" s="52">
        <f t="shared" ref="W11" si="0">SUM(W9:W10)</f>
        <v>1</v>
      </c>
      <c r="X11" s="53">
        <f>SUM(X10)</f>
        <v>35</v>
      </c>
      <c r="Y11" s="35"/>
      <c r="Z11" s="12"/>
      <c r="AA11" s="4"/>
      <c r="AB11" s="4"/>
      <c r="AC11" s="34"/>
      <c r="AD11" s="4"/>
      <c r="AE11" s="47">
        <f t="shared" ref="AE11:AE15" si="1">(AC11-AD11)</f>
        <v>0</v>
      </c>
      <c r="AG11" s="40"/>
      <c r="AH11" s="40"/>
      <c r="AI11" s="48">
        <f t="shared" ref="AI11:AI48" si="2">(AG11-AH11)</f>
        <v>0</v>
      </c>
    </row>
    <row r="12" spans="1:35" s="45" customFormat="1" x14ac:dyDescent="0.25">
      <c r="A12" s="35"/>
      <c r="B12" s="131" t="s">
        <v>39</v>
      </c>
      <c r="C12" s="30" t="s">
        <v>40</v>
      </c>
      <c r="D12" s="29"/>
      <c r="E12" s="37"/>
      <c r="F12" s="35"/>
      <c r="G12" s="49"/>
      <c r="H12" s="35"/>
      <c r="I12" s="40"/>
      <c r="J12" s="50"/>
      <c r="K12" s="50"/>
      <c r="L12" s="54"/>
      <c r="M12" s="51"/>
      <c r="N12" s="52"/>
      <c r="O12" s="55"/>
      <c r="P12" s="52"/>
      <c r="Q12" s="51"/>
      <c r="R12" s="52"/>
      <c r="S12" s="52"/>
      <c r="T12" s="51"/>
      <c r="U12" s="51"/>
      <c r="V12" s="51"/>
      <c r="W12" s="52"/>
      <c r="X12" s="53"/>
      <c r="Y12" s="35"/>
      <c r="Z12" s="12"/>
      <c r="AA12" s="4"/>
      <c r="AB12" s="4"/>
      <c r="AC12" s="34"/>
      <c r="AD12" s="4"/>
      <c r="AE12" s="47">
        <f t="shared" si="1"/>
        <v>0</v>
      </c>
      <c r="AG12" s="40"/>
      <c r="AH12" s="40"/>
      <c r="AI12" s="48">
        <f t="shared" si="2"/>
        <v>0</v>
      </c>
    </row>
    <row r="13" spans="1:35" ht="47.25" x14ac:dyDescent="0.25">
      <c r="A13" s="35">
        <v>1</v>
      </c>
      <c r="B13" s="132"/>
      <c r="C13" s="37" t="s">
        <v>41</v>
      </c>
      <c r="D13" s="56" t="s">
        <v>42</v>
      </c>
      <c r="E13" s="37" t="s">
        <v>43</v>
      </c>
      <c r="F13" s="35">
        <v>1338</v>
      </c>
      <c r="G13" s="35">
        <v>1</v>
      </c>
      <c r="H13" s="39"/>
      <c r="I13" s="57"/>
      <c r="J13" s="57">
        <v>18846.8</v>
      </c>
      <c r="K13" s="57">
        <v>20000</v>
      </c>
      <c r="L13" s="58">
        <v>19146.8</v>
      </c>
      <c r="M13" s="59"/>
      <c r="N13" s="43"/>
      <c r="O13" s="39"/>
      <c r="P13" s="39"/>
      <c r="Q13" s="38"/>
      <c r="R13" s="38"/>
      <c r="S13" s="43"/>
      <c r="T13" s="38"/>
      <c r="U13" s="38"/>
      <c r="V13" s="38"/>
      <c r="W13" s="35">
        <v>1</v>
      </c>
      <c r="X13" s="35">
        <v>20</v>
      </c>
      <c r="Y13" s="35"/>
      <c r="Z13" s="126">
        <f>(L13+AA13)</f>
        <v>19446.8</v>
      </c>
      <c r="AA13" s="61">
        <v>300</v>
      </c>
      <c r="AB13" s="61">
        <v>300</v>
      </c>
      <c r="AC13" s="46">
        <f>(K13-L13)</f>
        <v>853.20000000000073</v>
      </c>
      <c r="AD13" s="61">
        <v>600</v>
      </c>
      <c r="AE13" s="47">
        <f t="shared" si="1"/>
        <v>253.20000000000073</v>
      </c>
      <c r="AF13" s="60"/>
      <c r="AG13" s="40">
        <v>300</v>
      </c>
      <c r="AH13" s="40">
        <f>(AG13/K13*L13)</f>
        <v>287.202</v>
      </c>
      <c r="AI13" s="48">
        <f t="shared" si="2"/>
        <v>12.798000000000002</v>
      </c>
    </row>
    <row r="14" spans="1:35" ht="47.25" x14ac:dyDescent="0.25">
      <c r="A14" s="35">
        <v>2</v>
      </c>
      <c r="B14" s="132"/>
      <c r="C14" s="37" t="s">
        <v>44</v>
      </c>
      <c r="D14" s="56" t="s">
        <v>45</v>
      </c>
      <c r="E14" s="37" t="s">
        <v>46</v>
      </c>
      <c r="F14" s="35">
        <v>1312</v>
      </c>
      <c r="G14" s="35">
        <v>1</v>
      </c>
      <c r="H14" s="39"/>
      <c r="I14" s="57"/>
      <c r="J14" s="40">
        <v>30626</v>
      </c>
      <c r="K14" s="57">
        <v>30000</v>
      </c>
      <c r="L14" s="58">
        <v>29481.8</v>
      </c>
      <c r="M14" s="59"/>
      <c r="N14" s="43"/>
      <c r="O14" s="39"/>
      <c r="P14" s="39"/>
      <c r="Q14" s="38"/>
      <c r="R14" s="38"/>
      <c r="S14" s="43"/>
      <c r="T14" s="38"/>
      <c r="U14" s="38"/>
      <c r="V14" s="38"/>
      <c r="W14" s="35">
        <v>1</v>
      </c>
      <c r="X14" s="35">
        <v>25</v>
      </c>
      <c r="Y14" s="35"/>
      <c r="Z14" s="126">
        <f t="shared" ref="Z14:Z15" si="3">(L14+AA14)</f>
        <v>29931.8</v>
      </c>
      <c r="AA14" s="61">
        <v>450</v>
      </c>
      <c r="AB14" s="61">
        <v>450</v>
      </c>
      <c r="AC14" s="46">
        <f>(K14-L14)</f>
        <v>518.20000000000073</v>
      </c>
      <c r="AD14" s="61">
        <v>900</v>
      </c>
      <c r="AE14" s="47">
        <f t="shared" si="1"/>
        <v>-381.79999999999927</v>
      </c>
      <c r="AF14" s="60"/>
      <c r="AG14" s="40">
        <v>450</v>
      </c>
      <c r="AH14" s="40">
        <f>(AG14/K14*L14)</f>
        <v>442.22699999999998</v>
      </c>
      <c r="AI14" s="48">
        <f t="shared" si="2"/>
        <v>7.7730000000000246</v>
      </c>
    </row>
    <row r="15" spans="1:35" ht="47.25" x14ac:dyDescent="0.25">
      <c r="A15" s="35">
        <v>3</v>
      </c>
      <c r="B15" s="132"/>
      <c r="C15" s="37" t="s">
        <v>41</v>
      </c>
      <c r="D15" s="56" t="s">
        <v>47</v>
      </c>
      <c r="E15" s="86" t="s">
        <v>48</v>
      </c>
      <c r="F15" s="35">
        <v>1425</v>
      </c>
      <c r="G15" s="35">
        <v>1</v>
      </c>
      <c r="H15" s="39"/>
      <c r="I15" s="57"/>
      <c r="J15" s="40">
        <v>18846.8</v>
      </c>
      <c r="K15" s="63">
        <v>22500</v>
      </c>
      <c r="L15" s="58">
        <v>19184.3</v>
      </c>
      <c r="M15" s="59"/>
      <c r="N15" s="43"/>
      <c r="O15" s="39"/>
      <c r="P15" s="39"/>
      <c r="Q15" s="38"/>
      <c r="R15" s="35"/>
      <c r="S15" s="35"/>
      <c r="T15" s="38"/>
      <c r="U15" s="38"/>
      <c r="V15" s="35"/>
      <c r="W15" s="35">
        <v>1</v>
      </c>
      <c r="X15" s="35">
        <v>848</v>
      </c>
      <c r="Y15" s="35"/>
      <c r="Z15" s="126">
        <f t="shared" si="3"/>
        <v>19521.8</v>
      </c>
      <c r="AA15" s="61">
        <v>337.5</v>
      </c>
      <c r="AB15" s="61">
        <v>337.5</v>
      </c>
      <c r="AC15" s="46">
        <f>(K15-L15)</f>
        <v>3315.7000000000007</v>
      </c>
      <c r="AD15" s="61">
        <v>675</v>
      </c>
      <c r="AE15" s="47">
        <f t="shared" si="1"/>
        <v>2640.7000000000007</v>
      </c>
      <c r="AF15" s="60"/>
      <c r="AG15" s="40">
        <v>337.5</v>
      </c>
      <c r="AH15" s="40">
        <f>(AG15/K15*L15)</f>
        <v>287.7645</v>
      </c>
      <c r="AI15" s="48">
        <f t="shared" si="2"/>
        <v>49.735500000000002</v>
      </c>
    </row>
    <row r="16" spans="1:35" s="45" customFormat="1" x14ac:dyDescent="0.25">
      <c r="A16" s="35"/>
      <c r="B16" s="132"/>
      <c r="C16" s="180" t="s">
        <v>38</v>
      </c>
      <c r="D16" s="180"/>
      <c r="E16" s="37"/>
      <c r="F16" s="35">
        <f>SUM(F13:F15)</f>
        <v>4075</v>
      </c>
      <c r="G16" s="49">
        <f>SUM(G13:G15)</f>
        <v>3</v>
      </c>
      <c r="H16" s="35"/>
      <c r="I16" s="40"/>
      <c r="J16" s="50">
        <f>SUM(J13:J15)</f>
        <v>68319.600000000006</v>
      </c>
      <c r="K16" s="50">
        <f>SUM(K13:K15)</f>
        <v>72500</v>
      </c>
      <c r="L16" s="50">
        <f>SUM(L13:L15)</f>
        <v>67812.899999999994</v>
      </c>
      <c r="M16" s="51"/>
      <c r="N16" s="52"/>
      <c r="O16" s="52"/>
      <c r="P16" s="52"/>
      <c r="Q16" s="52"/>
      <c r="R16" s="52"/>
      <c r="S16" s="52"/>
      <c r="T16" s="52"/>
      <c r="U16" s="52"/>
      <c r="V16" s="52"/>
      <c r="W16" s="52">
        <f>SUM(W13:W15)</f>
        <v>3</v>
      </c>
      <c r="X16" s="53">
        <f>SUM(X13:X15)</f>
        <v>893</v>
      </c>
      <c r="Y16" s="35"/>
      <c r="Z16" s="12"/>
      <c r="AA16" s="4"/>
      <c r="AB16" s="4"/>
      <c r="AC16" s="34"/>
      <c r="AD16" s="4"/>
      <c r="AG16" s="40"/>
      <c r="AH16" s="40"/>
      <c r="AI16" s="48">
        <f t="shared" si="2"/>
        <v>0</v>
      </c>
    </row>
    <row r="17" spans="1:35" s="45" customFormat="1" ht="30" x14ac:dyDescent="0.25">
      <c r="A17" s="35"/>
      <c r="B17" s="131" t="s">
        <v>49</v>
      </c>
      <c r="C17" s="30" t="s">
        <v>50</v>
      </c>
      <c r="D17" s="43"/>
      <c r="E17" s="37"/>
      <c r="F17" s="35"/>
      <c r="G17" s="39"/>
      <c r="H17" s="35"/>
      <c r="I17" s="40"/>
      <c r="J17" s="40"/>
      <c r="K17" s="40"/>
      <c r="L17" s="41"/>
      <c r="M17" s="42"/>
      <c r="N17" s="42"/>
      <c r="O17" s="44"/>
      <c r="P17" s="42"/>
      <c r="Q17" s="42"/>
      <c r="R17" s="42"/>
      <c r="S17" s="44"/>
      <c r="T17" s="42"/>
      <c r="U17" s="42"/>
      <c r="V17" s="42"/>
      <c r="W17" s="44"/>
      <c r="X17" s="35"/>
      <c r="Y17" s="35"/>
      <c r="Z17" s="12"/>
      <c r="AA17" s="4"/>
      <c r="AB17" s="4"/>
      <c r="AC17" s="34"/>
      <c r="AD17" s="4"/>
      <c r="AG17" s="40"/>
      <c r="AH17" s="40"/>
      <c r="AI17" s="48">
        <f t="shared" si="2"/>
        <v>0</v>
      </c>
    </row>
    <row r="18" spans="1:35" s="45" customFormat="1" ht="78.75" x14ac:dyDescent="0.25">
      <c r="A18" s="35">
        <v>1</v>
      </c>
      <c r="B18" s="132"/>
      <c r="C18" s="37" t="s">
        <v>35</v>
      </c>
      <c r="D18" s="37" t="s">
        <v>51</v>
      </c>
      <c r="E18" s="37" t="s">
        <v>52</v>
      </c>
      <c r="F18" s="35">
        <v>1337</v>
      </c>
      <c r="G18" s="39">
        <v>1</v>
      </c>
      <c r="H18" s="35"/>
      <c r="I18" s="40"/>
      <c r="J18" s="40">
        <v>199904.25</v>
      </c>
      <c r="K18" s="40">
        <v>200000</v>
      </c>
      <c r="L18" s="41">
        <v>197000</v>
      </c>
      <c r="M18" s="64"/>
      <c r="N18" s="43"/>
      <c r="O18" s="44"/>
      <c r="P18" s="43"/>
      <c r="Q18" s="42"/>
      <c r="R18" s="42"/>
      <c r="S18" s="43"/>
      <c r="T18" s="38"/>
      <c r="U18" s="42"/>
      <c r="V18" s="42"/>
      <c r="W18" s="43">
        <v>1</v>
      </c>
      <c r="X18" s="35">
        <v>60</v>
      </c>
      <c r="Y18" s="35"/>
      <c r="Z18" s="126">
        <f>(L18+AA18)</f>
        <v>200000</v>
      </c>
      <c r="AA18" s="4">
        <v>3000</v>
      </c>
      <c r="AB18" s="4">
        <v>3000</v>
      </c>
      <c r="AC18" s="46">
        <f>(K18-L18)</f>
        <v>3000</v>
      </c>
      <c r="AD18" s="4"/>
      <c r="AG18" s="40">
        <v>3000</v>
      </c>
      <c r="AH18" s="40">
        <f>(AG18/K18*L18)</f>
        <v>2955</v>
      </c>
      <c r="AI18" s="48">
        <f t="shared" si="2"/>
        <v>45</v>
      </c>
    </row>
    <row r="19" spans="1:35" s="45" customFormat="1" ht="47.25" x14ac:dyDescent="0.25">
      <c r="A19" s="35">
        <v>2</v>
      </c>
      <c r="B19" s="132"/>
      <c r="C19" s="37" t="s">
        <v>53</v>
      </c>
      <c r="D19" s="56" t="s">
        <v>54</v>
      </c>
      <c r="E19" s="37" t="s">
        <v>55</v>
      </c>
      <c r="F19" s="35"/>
      <c r="G19" s="39">
        <v>1</v>
      </c>
      <c r="H19" s="35"/>
      <c r="I19" s="40"/>
      <c r="J19" s="40">
        <v>300409.63</v>
      </c>
      <c r="K19" s="40">
        <v>300000</v>
      </c>
      <c r="L19" s="41">
        <v>293500</v>
      </c>
      <c r="M19" s="64"/>
      <c r="N19" s="43"/>
      <c r="O19" s="44"/>
      <c r="P19" s="43"/>
      <c r="Q19" s="42"/>
      <c r="R19" s="42"/>
      <c r="S19" s="43"/>
      <c r="T19" s="38"/>
      <c r="U19" s="43"/>
      <c r="V19" s="42"/>
      <c r="W19" s="43">
        <v>1</v>
      </c>
      <c r="X19" s="35"/>
      <c r="Y19" s="35"/>
      <c r="Z19" s="126">
        <f>(L19+AA19)</f>
        <v>296000</v>
      </c>
      <c r="AA19" s="4">
        <v>2500</v>
      </c>
      <c r="AB19" s="4">
        <v>4500</v>
      </c>
      <c r="AC19" s="46">
        <f>(K19-L19)</f>
        <v>6500</v>
      </c>
      <c r="AD19" s="4"/>
      <c r="AG19" s="40">
        <v>4500</v>
      </c>
      <c r="AH19" s="40">
        <f>(AG19/K19*L19)</f>
        <v>4402.5</v>
      </c>
      <c r="AI19" s="48">
        <f t="shared" si="2"/>
        <v>97.5</v>
      </c>
    </row>
    <row r="20" spans="1:35" s="45" customFormat="1" x14ac:dyDescent="0.25">
      <c r="A20" s="35"/>
      <c r="B20" s="132"/>
      <c r="C20" s="180" t="s">
        <v>38</v>
      </c>
      <c r="D20" s="180"/>
      <c r="E20" s="37"/>
      <c r="F20" s="35"/>
      <c r="G20" s="49">
        <f>SUM(G18:G19)</f>
        <v>2</v>
      </c>
      <c r="H20" s="35"/>
      <c r="I20" s="40"/>
      <c r="J20" s="50">
        <f>SUM(J18:J19)</f>
        <v>500313.88</v>
      </c>
      <c r="K20" s="50">
        <f>SUM(K18:K19)</f>
        <v>500000</v>
      </c>
      <c r="L20" s="50">
        <f>SUM(L18:L19)</f>
        <v>490500</v>
      </c>
      <c r="M20" s="65"/>
      <c r="N20" s="52"/>
      <c r="O20" s="52"/>
      <c r="P20" s="52"/>
      <c r="Q20" s="52"/>
      <c r="R20" s="52"/>
      <c r="S20" s="52"/>
      <c r="T20" s="52"/>
      <c r="U20" s="52"/>
      <c r="V20" s="52"/>
      <c r="W20" s="52">
        <f t="shared" ref="W20" si="4">SUM(W18:W19)</f>
        <v>2</v>
      </c>
      <c r="X20" s="53">
        <v>60</v>
      </c>
      <c r="Y20" s="35"/>
      <c r="Z20" s="12"/>
      <c r="AA20" s="4"/>
      <c r="AB20" s="4"/>
      <c r="AC20" s="34"/>
      <c r="AD20" s="4"/>
      <c r="AG20" s="40"/>
      <c r="AH20" s="40"/>
      <c r="AI20" s="48">
        <f t="shared" si="2"/>
        <v>0</v>
      </c>
    </row>
    <row r="21" spans="1:35" s="45" customFormat="1" ht="31.5" x14ac:dyDescent="0.25">
      <c r="A21" s="35"/>
      <c r="B21" s="131" t="s">
        <v>56</v>
      </c>
      <c r="C21" s="30" t="s">
        <v>57</v>
      </c>
      <c r="D21" s="37"/>
      <c r="E21" s="37"/>
      <c r="F21" s="35"/>
      <c r="G21" s="39"/>
      <c r="H21" s="35"/>
      <c r="I21" s="40"/>
      <c r="J21" s="40"/>
      <c r="K21" s="40"/>
      <c r="L21" s="41"/>
      <c r="M21" s="64"/>
      <c r="N21" s="43"/>
      <c r="O21" s="44"/>
      <c r="P21" s="43"/>
      <c r="Q21" s="42"/>
      <c r="R21" s="42"/>
      <c r="S21" s="43"/>
      <c r="T21" s="43"/>
      <c r="U21" s="42"/>
      <c r="V21" s="42"/>
      <c r="W21" s="44"/>
      <c r="X21" s="35"/>
      <c r="Y21" s="35"/>
      <c r="Z21" s="12"/>
      <c r="AA21" s="4"/>
      <c r="AB21" s="4"/>
      <c r="AC21" s="34"/>
      <c r="AD21" s="4"/>
      <c r="AG21" s="40"/>
      <c r="AH21" s="40"/>
      <c r="AI21" s="48">
        <f t="shared" si="2"/>
        <v>0</v>
      </c>
    </row>
    <row r="22" spans="1:35" s="45" customFormat="1" ht="63" x14ac:dyDescent="0.25">
      <c r="A22" s="35">
        <v>1</v>
      </c>
      <c r="B22" s="132"/>
      <c r="C22" s="37" t="s">
        <v>35</v>
      </c>
      <c r="D22" s="37" t="s">
        <v>58</v>
      </c>
      <c r="E22" s="37" t="s">
        <v>59</v>
      </c>
      <c r="F22" s="35">
        <v>1355</v>
      </c>
      <c r="G22" s="39">
        <v>1</v>
      </c>
      <c r="H22" s="35"/>
      <c r="I22" s="40"/>
      <c r="J22" s="40">
        <v>210289.62</v>
      </c>
      <c r="K22" s="40">
        <v>200000</v>
      </c>
      <c r="L22" s="41">
        <v>197000</v>
      </c>
      <c r="M22" s="42"/>
      <c r="N22" s="42"/>
      <c r="O22" s="44"/>
      <c r="P22" s="43"/>
      <c r="Q22" s="42"/>
      <c r="R22" s="43"/>
      <c r="S22" s="43"/>
      <c r="T22" s="38"/>
      <c r="U22" s="38"/>
      <c r="V22" s="42"/>
      <c r="W22" s="43">
        <v>1</v>
      </c>
      <c r="X22" s="35">
        <v>84</v>
      </c>
      <c r="Y22" s="35"/>
      <c r="Z22" s="126">
        <f>(L22+AA22)</f>
        <v>200000</v>
      </c>
      <c r="AA22" s="4">
        <v>3000</v>
      </c>
      <c r="AB22" s="4">
        <v>3000</v>
      </c>
      <c r="AC22" s="46">
        <f>(K23-L23)</f>
        <v>3000</v>
      </c>
      <c r="AD22" s="4"/>
      <c r="AG22" s="40">
        <v>3000</v>
      </c>
      <c r="AH22" s="40">
        <f t="shared" ref="AH22:AH41" si="5">(AG22/K22*L22)</f>
        <v>2955</v>
      </c>
      <c r="AI22" s="48">
        <f t="shared" si="2"/>
        <v>45</v>
      </c>
    </row>
    <row r="23" spans="1:35" ht="47.25" x14ac:dyDescent="0.25">
      <c r="A23" s="35">
        <v>2</v>
      </c>
      <c r="B23" s="132"/>
      <c r="C23" s="37" t="s">
        <v>35</v>
      </c>
      <c r="D23" s="37" t="s">
        <v>60</v>
      </c>
      <c r="E23" s="37" t="s">
        <v>61</v>
      </c>
      <c r="F23" s="35">
        <v>1356</v>
      </c>
      <c r="G23" s="39">
        <v>1</v>
      </c>
      <c r="H23" s="35"/>
      <c r="I23" s="40"/>
      <c r="J23" s="40">
        <v>402557.78</v>
      </c>
      <c r="K23" s="40">
        <v>200000</v>
      </c>
      <c r="L23" s="41">
        <v>197000</v>
      </c>
      <c r="M23" s="42"/>
      <c r="N23" s="43"/>
      <c r="O23" s="44"/>
      <c r="P23" s="42"/>
      <c r="Q23" s="42"/>
      <c r="R23" s="42"/>
      <c r="S23" s="44"/>
      <c r="T23" s="42"/>
      <c r="U23" s="42"/>
      <c r="V23" s="42"/>
      <c r="W23" s="43">
        <v>1</v>
      </c>
      <c r="X23" s="35">
        <v>400</v>
      </c>
      <c r="Y23" s="35"/>
      <c r="Z23" s="126">
        <f t="shared" ref="Z23:Z41" si="6">(L23+AA23)</f>
        <v>200000</v>
      </c>
      <c r="AA23" s="4">
        <v>3000</v>
      </c>
      <c r="AB23" s="4">
        <v>3000</v>
      </c>
      <c r="AC23" s="46">
        <f t="shared" ref="AC23:AC40" si="7">(K23-L23)</f>
        <v>3000</v>
      </c>
      <c r="AG23" s="40">
        <v>3000</v>
      </c>
      <c r="AH23" s="40">
        <f t="shared" si="5"/>
        <v>2955</v>
      </c>
      <c r="AI23" s="48">
        <f t="shared" si="2"/>
        <v>45</v>
      </c>
    </row>
    <row r="24" spans="1:35" ht="63" x14ac:dyDescent="0.25">
      <c r="A24" s="35">
        <v>3</v>
      </c>
      <c r="B24" s="132"/>
      <c r="C24" s="37" t="s">
        <v>35</v>
      </c>
      <c r="D24" s="37" t="s">
        <v>62</v>
      </c>
      <c r="E24" s="37" t="s">
        <v>59</v>
      </c>
      <c r="F24" s="35">
        <v>1398</v>
      </c>
      <c r="G24" s="39">
        <v>1</v>
      </c>
      <c r="H24" s="35"/>
      <c r="I24" s="40"/>
      <c r="J24" s="40">
        <v>201253.1</v>
      </c>
      <c r="K24" s="40">
        <v>200000</v>
      </c>
      <c r="L24" s="41">
        <v>189756.12</v>
      </c>
      <c r="M24" s="42"/>
      <c r="N24" s="43"/>
      <c r="O24" s="44"/>
      <c r="P24" s="43"/>
      <c r="Q24" s="42"/>
      <c r="R24" s="42"/>
      <c r="S24" s="43"/>
      <c r="T24" s="43"/>
      <c r="U24" s="43"/>
      <c r="V24" s="43"/>
      <c r="W24" s="43">
        <v>1</v>
      </c>
      <c r="X24" s="35">
        <v>30</v>
      </c>
      <c r="Y24" s="35"/>
      <c r="Z24" s="126">
        <f t="shared" si="6"/>
        <v>192756.12</v>
      </c>
      <c r="AA24" s="4">
        <v>3000</v>
      </c>
      <c r="AB24" s="4">
        <v>3000</v>
      </c>
      <c r="AC24" s="46">
        <f t="shared" si="7"/>
        <v>10243.880000000005</v>
      </c>
      <c r="AD24" s="4">
        <v>6000</v>
      </c>
      <c r="AE24" s="47">
        <f>(AC24-AD24)</f>
        <v>4243.8800000000047</v>
      </c>
      <c r="AG24" s="40">
        <v>3000</v>
      </c>
      <c r="AH24" s="40">
        <f t="shared" si="5"/>
        <v>2846.3417999999997</v>
      </c>
      <c r="AI24" s="48">
        <f t="shared" si="2"/>
        <v>153.65820000000031</v>
      </c>
    </row>
    <row r="25" spans="1:35" ht="78.75" x14ac:dyDescent="0.25">
      <c r="A25" s="35">
        <v>4</v>
      </c>
      <c r="B25" s="132"/>
      <c r="C25" s="37" t="s">
        <v>35</v>
      </c>
      <c r="D25" s="37" t="s">
        <v>63</v>
      </c>
      <c r="E25" s="37" t="s">
        <v>52</v>
      </c>
      <c r="F25" s="35">
        <v>1337</v>
      </c>
      <c r="G25" s="39">
        <v>1</v>
      </c>
      <c r="H25" s="35"/>
      <c r="I25" s="40"/>
      <c r="J25" s="40">
        <v>208882.8</v>
      </c>
      <c r="K25" s="40">
        <v>200000</v>
      </c>
      <c r="L25" s="41">
        <v>200000</v>
      </c>
      <c r="M25" s="42"/>
      <c r="N25" s="43"/>
      <c r="O25" s="44"/>
      <c r="P25" s="43"/>
      <c r="Q25" s="42"/>
      <c r="R25" s="42"/>
      <c r="S25" s="43"/>
      <c r="T25" s="43"/>
      <c r="U25" s="43"/>
      <c r="V25" s="42"/>
      <c r="W25" s="44">
        <v>1</v>
      </c>
      <c r="X25" s="35">
        <v>67</v>
      </c>
      <c r="Y25" s="35"/>
      <c r="Z25" s="126">
        <f t="shared" si="6"/>
        <v>200000</v>
      </c>
      <c r="AB25" s="4">
        <v>3000</v>
      </c>
      <c r="AC25" s="46">
        <f t="shared" si="7"/>
        <v>0</v>
      </c>
      <c r="AG25" s="40">
        <v>3000</v>
      </c>
      <c r="AH25" s="40">
        <f t="shared" si="5"/>
        <v>3000</v>
      </c>
      <c r="AI25" s="48">
        <f t="shared" si="2"/>
        <v>0</v>
      </c>
    </row>
    <row r="26" spans="1:35" ht="63" x14ac:dyDescent="0.25">
      <c r="A26" s="35">
        <v>5</v>
      </c>
      <c r="B26" s="132"/>
      <c r="C26" s="37" t="s">
        <v>53</v>
      </c>
      <c r="D26" s="37" t="s">
        <v>64</v>
      </c>
      <c r="E26" s="37" t="s">
        <v>65</v>
      </c>
      <c r="F26" s="35">
        <v>1332</v>
      </c>
      <c r="G26" s="39">
        <v>1</v>
      </c>
      <c r="H26" s="35"/>
      <c r="I26" s="40"/>
      <c r="J26" s="40">
        <v>163120.29999999999</v>
      </c>
      <c r="K26" s="40">
        <v>100000</v>
      </c>
      <c r="L26" s="41">
        <v>98000</v>
      </c>
      <c r="M26" s="42"/>
      <c r="N26" s="43"/>
      <c r="O26" s="44"/>
      <c r="P26" s="43"/>
      <c r="Q26" s="42"/>
      <c r="R26" s="43"/>
      <c r="S26" s="66"/>
      <c r="T26" s="43"/>
      <c r="U26" s="42"/>
      <c r="V26" s="42"/>
      <c r="W26" s="43">
        <v>1</v>
      </c>
      <c r="X26" s="35">
        <v>285</v>
      </c>
      <c r="Y26" s="35"/>
      <c r="Z26" s="126">
        <f t="shared" si="6"/>
        <v>99000</v>
      </c>
      <c r="AA26" s="4">
        <v>1000</v>
      </c>
      <c r="AB26" s="4">
        <v>1500</v>
      </c>
      <c r="AC26" s="46">
        <f t="shared" si="7"/>
        <v>2000</v>
      </c>
      <c r="AG26" s="40">
        <v>1500</v>
      </c>
      <c r="AH26" s="40">
        <f t="shared" si="5"/>
        <v>1470</v>
      </c>
      <c r="AI26" s="48">
        <f t="shared" si="2"/>
        <v>30</v>
      </c>
    </row>
    <row r="27" spans="1:35" ht="63" x14ac:dyDescent="0.25">
      <c r="A27" s="35">
        <v>6</v>
      </c>
      <c r="B27" s="132"/>
      <c r="C27" s="37" t="s">
        <v>44</v>
      </c>
      <c r="D27" s="37" t="s">
        <v>66</v>
      </c>
      <c r="E27" s="37" t="s">
        <v>67</v>
      </c>
      <c r="F27" s="35">
        <v>1419</v>
      </c>
      <c r="G27" s="39">
        <v>1</v>
      </c>
      <c r="H27" s="35"/>
      <c r="I27" s="40"/>
      <c r="J27" s="40">
        <v>250000</v>
      </c>
      <c r="K27" s="40">
        <v>200000</v>
      </c>
      <c r="L27" s="41">
        <v>197000</v>
      </c>
      <c r="M27" s="64"/>
      <c r="N27" s="43"/>
      <c r="O27" s="44"/>
      <c r="P27" s="43"/>
      <c r="Q27" s="42"/>
      <c r="R27" s="43"/>
      <c r="S27" s="67"/>
      <c r="T27" s="43"/>
      <c r="U27" s="42"/>
      <c r="V27" s="42"/>
      <c r="W27" s="43">
        <v>1</v>
      </c>
      <c r="X27" s="35">
        <v>1015</v>
      </c>
      <c r="Y27" s="35"/>
      <c r="Z27" s="126">
        <f t="shared" si="6"/>
        <v>200000</v>
      </c>
      <c r="AA27" s="4">
        <v>3000</v>
      </c>
      <c r="AB27" s="4">
        <v>3000</v>
      </c>
      <c r="AC27" s="46">
        <f t="shared" si="7"/>
        <v>3000</v>
      </c>
      <c r="AG27" s="40">
        <v>3000</v>
      </c>
      <c r="AH27" s="40">
        <f t="shared" si="5"/>
        <v>2955</v>
      </c>
      <c r="AI27" s="48">
        <f t="shared" si="2"/>
        <v>45</v>
      </c>
    </row>
    <row r="28" spans="1:35" ht="63" x14ac:dyDescent="0.25">
      <c r="A28" s="35">
        <v>7</v>
      </c>
      <c r="B28" s="132"/>
      <c r="C28" s="37" t="s">
        <v>68</v>
      </c>
      <c r="D28" s="37" t="s">
        <v>69</v>
      </c>
      <c r="E28" s="37" t="s">
        <v>37</v>
      </c>
      <c r="F28" s="35">
        <v>1336</v>
      </c>
      <c r="G28" s="39">
        <v>1</v>
      </c>
      <c r="H28" s="35"/>
      <c r="I28" s="40"/>
      <c r="J28" s="40">
        <v>215597.83</v>
      </c>
      <c r="K28" s="40">
        <v>200000</v>
      </c>
      <c r="L28" s="41">
        <v>197000</v>
      </c>
      <c r="M28" s="64"/>
      <c r="N28" s="43"/>
      <c r="O28" s="44"/>
      <c r="P28" s="59"/>
      <c r="Q28" s="42"/>
      <c r="R28" s="43"/>
      <c r="S28" s="43"/>
      <c r="T28" s="43"/>
      <c r="U28" s="42"/>
      <c r="V28" s="42"/>
      <c r="W28" s="44">
        <v>1</v>
      </c>
      <c r="X28" s="35">
        <v>1291</v>
      </c>
      <c r="Y28" s="35"/>
      <c r="Z28" s="126">
        <f t="shared" si="6"/>
        <v>200000</v>
      </c>
      <c r="AA28" s="4">
        <v>3000</v>
      </c>
      <c r="AB28" s="4">
        <v>3000</v>
      </c>
      <c r="AC28" s="46">
        <f t="shared" si="7"/>
        <v>3000</v>
      </c>
      <c r="AG28" s="40">
        <v>3000</v>
      </c>
      <c r="AH28" s="40">
        <f t="shared" si="5"/>
        <v>2955</v>
      </c>
      <c r="AI28" s="48">
        <f t="shared" si="2"/>
        <v>45</v>
      </c>
    </row>
    <row r="29" spans="1:35" ht="63" x14ac:dyDescent="0.25">
      <c r="A29" s="35">
        <v>8</v>
      </c>
      <c r="B29" s="132"/>
      <c r="C29" s="37" t="s">
        <v>44</v>
      </c>
      <c r="D29" s="37" t="s">
        <v>70</v>
      </c>
      <c r="E29" s="37" t="s">
        <v>71</v>
      </c>
      <c r="F29" s="35">
        <v>1349</v>
      </c>
      <c r="G29" s="39">
        <v>1</v>
      </c>
      <c r="H29" s="35"/>
      <c r="I29" s="40"/>
      <c r="J29" s="40">
        <v>229482.49</v>
      </c>
      <c r="K29" s="40">
        <v>200000</v>
      </c>
      <c r="L29" s="41">
        <v>196000</v>
      </c>
      <c r="M29" s="64"/>
      <c r="N29" s="43"/>
      <c r="O29" s="44"/>
      <c r="P29" s="43"/>
      <c r="Q29" s="42"/>
      <c r="R29" s="43"/>
      <c r="S29" s="67"/>
      <c r="T29" s="59"/>
      <c r="U29" s="43"/>
      <c r="V29" s="42"/>
      <c r="W29" s="44">
        <v>1</v>
      </c>
      <c r="X29" s="35">
        <v>256</v>
      </c>
      <c r="Y29" s="35"/>
      <c r="Z29" s="126">
        <f t="shared" si="6"/>
        <v>198000</v>
      </c>
      <c r="AA29" s="4">
        <v>2000</v>
      </c>
      <c r="AB29" s="4">
        <v>3000</v>
      </c>
      <c r="AC29" s="46">
        <f t="shared" si="7"/>
        <v>4000</v>
      </c>
      <c r="AG29" s="40">
        <v>3000</v>
      </c>
      <c r="AH29" s="40">
        <f t="shared" si="5"/>
        <v>2940</v>
      </c>
      <c r="AI29" s="48">
        <f t="shared" si="2"/>
        <v>60</v>
      </c>
    </row>
    <row r="30" spans="1:35" ht="47.25" x14ac:dyDescent="0.25">
      <c r="A30" s="35">
        <v>9</v>
      </c>
      <c r="B30" s="132"/>
      <c r="C30" s="37" t="s">
        <v>44</v>
      </c>
      <c r="D30" s="37" t="s">
        <v>72</v>
      </c>
      <c r="E30" s="37" t="s">
        <v>73</v>
      </c>
      <c r="F30" s="35">
        <v>1340</v>
      </c>
      <c r="G30" s="39">
        <v>1</v>
      </c>
      <c r="H30" s="35"/>
      <c r="I30" s="40"/>
      <c r="J30" s="40">
        <v>214663.8</v>
      </c>
      <c r="K30" s="40">
        <v>200000</v>
      </c>
      <c r="L30" s="41">
        <v>197000</v>
      </c>
      <c r="M30" s="64"/>
      <c r="N30" s="43"/>
      <c r="O30" s="44"/>
      <c r="P30" s="43"/>
      <c r="Q30" s="42"/>
      <c r="R30" s="43"/>
      <c r="S30" s="67"/>
      <c r="T30" s="43"/>
      <c r="U30" s="43"/>
      <c r="V30" s="42"/>
      <c r="W30" s="44">
        <v>1</v>
      </c>
      <c r="X30" s="35">
        <v>145</v>
      </c>
      <c r="Y30" s="35"/>
      <c r="Z30" s="126">
        <f t="shared" si="6"/>
        <v>200000</v>
      </c>
      <c r="AA30" s="4">
        <v>3000</v>
      </c>
      <c r="AB30" s="4">
        <v>3000</v>
      </c>
      <c r="AC30" s="46">
        <f t="shared" si="7"/>
        <v>3000</v>
      </c>
      <c r="AG30" s="40">
        <v>3000</v>
      </c>
      <c r="AH30" s="40">
        <f t="shared" si="5"/>
        <v>2955</v>
      </c>
      <c r="AI30" s="48">
        <f t="shared" si="2"/>
        <v>45</v>
      </c>
    </row>
    <row r="31" spans="1:35" ht="63" x14ac:dyDescent="0.25">
      <c r="A31" s="35">
        <v>10</v>
      </c>
      <c r="B31" s="132"/>
      <c r="C31" s="37" t="s">
        <v>44</v>
      </c>
      <c r="D31" s="37" t="s">
        <v>74</v>
      </c>
      <c r="E31" s="37" t="s">
        <v>75</v>
      </c>
      <c r="F31" s="35">
        <v>1372</v>
      </c>
      <c r="G31" s="39">
        <v>1</v>
      </c>
      <c r="H31" s="35"/>
      <c r="I31" s="40"/>
      <c r="J31" s="40">
        <v>218350.4</v>
      </c>
      <c r="K31" s="40">
        <v>200000</v>
      </c>
      <c r="L31" s="41">
        <v>197000</v>
      </c>
      <c r="M31" s="64"/>
      <c r="N31" s="43"/>
      <c r="O31" s="44"/>
      <c r="P31" s="43"/>
      <c r="Q31" s="42"/>
      <c r="R31" s="43"/>
      <c r="S31" s="67"/>
      <c r="T31" s="43"/>
      <c r="U31" s="43"/>
      <c r="V31" s="42"/>
      <c r="W31" s="44">
        <v>1</v>
      </c>
      <c r="X31" s="35">
        <v>170</v>
      </c>
      <c r="Y31" s="35"/>
      <c r="Z31" s="126">
        <f t="shared" si="6"/>
        <v>200000</v>
      </c>
      <c r="AA31" s="4">
        <v>3000</v>
      </c>
      <c r="AB31" s="4">
        <v>3000</v>
      </c>
      <c r="AC31" s="46">
        <f t="shared" si="7"/>
        <v>3000</v>
      </c>
      <c r="AG31" s="40">
        <v>3000</v>
      </c>
      <c r="AH31" s="40">
        <f t="shared" si="5"/>
        <v>2955</v>
      </c>
      <c r="AI31" s="48">
        <f t="shared" si="2"/>
        <v>45</v>
      </c>
    </row>
    <row r="32" spans="1:35" ht="63" x14ac:dyDescent="0.25">
      <c r="A32" s="35">
        <v>11</v>
      </c>
      <c r="B32" s="132"/>
      <c r="C32" s="37" t="s">
        <v>76</v>
      </c>
      <c r="D32" s="37" t="s">
        <v>77</v>
      </c>
      <c r="E32" s="37" t="s">
        <v>78</v>
      </c>
      <c r="F32" s="35">
        <v>1357</v>
      </c>
      <c r="G32" s="39">
        <v>1</v>
      </c>
      <c r="H32" s="35"/>
      <c r="I32" s="40"/>
      <c r="J32" s="40">
        <v>200000</v>
      </c>
      <c r="K32" s="40">
        <v>200000</v>
      </c>
      <c r="L32" s="76">
        <v>197000</v>
      </c>
      <c r="M32" s="64"/>
      <c r="N32" s="43"/>
      <c r="O32" s="44"/>
      <c r="P32" s="43"/>
      <c r="Q32" s="42"/>
      <c r="R32" s="44"/>
      <c r="S32" s="35"/>
      <c r="T32" s="43"/>
      <c r="U32" s="35"/>
      <c r="V32" s="42"/>
      <c r="W32" s="35">
        <v>1</v>
      </c>
      <c r="X32" s="35">
        <v>2270</v>
      </c>
      <c r="Y32" s="35"/>
      <c r="Z32" s="126">
        <f t="shared" si="6"/>
        <v>200000</v>
      </c>
      <c r="AA32" s="4">
        <v>3000</v>
      </c>
      <c r="AB32" s="4">
        <v>3000</v>
      </c>
      <c r="AC32" s="46">
        <f t="shared" si="7"/>
        <v>3000</v>
      </c>
      <c r="AG32" s="40">
        <v>3000</v>
      </c>
      <c r="AH32" s="40">
        <f t="shared" si="5"/>
        <v>2955</v>
      </c>
      <c r="AI32" s="48">
        <f t="shared" si="2"/>
        <v>45</v>
      </c>
    </row>
    <row r="33" spans="1:35" ht="47.25" x14ac:dyDescent="0.25">
      <c r="A33" s="35">
        <v>12</v>
      </c>
      <c r="B33" s="132"/>
      <c r="C33" s="37" t="s">
        <v>35</v>
      </c>
      <c r="D33" s="37" t="s">
        <v>79</v>
      </c>
      <c r="E33" s="37" t="s">
        <v>80</v>
      </c>
      <c r="F33" s="35">
        <v>1361</v>
      </c>
      <c r="G33" s="39">
        <v>1</v>
      </c>
      <c r="H33" s="35"/>
      <c r="I33" s="40"/>
      <c r="J33" s="40">
        <v>341484.11</v>
      </c>
      <c r="K33" s="40">
        <v>200000</v>
      </c>
      <c r="L33" s="41">
        <v>197000</v>
      </c>
      <c r="M33" s="64"/>
      <c r="N33" s="43"/>
      <c r="O33" s="44"/>
      <c r="P33" s="43"/>
      <c r="Q33" s="42"/>
      <c r="R33" s="43"/>
      <c r="S33" s="43"/>
      <c r="T33" s="43"/>
      <c r="U33" s="43"/>
      <c r="V33" s="42"/>
      <c r="W33" s="44">
        <v>1</v>
      </c>
      <c r="X33" s="35">
        <v>85</v>
      </c>
      <c r="Y33" s="35"/>
      <c r="Z33" s="126">
        <f t="shared" si="6"/>
        <v>200000</v>
      </c>
      <c r="AA33" s="4">
        <v>3000</v>
      </c>
      <c r="AB33" s="4">
        <v>3000</v>
      </c>
      <c r="AC33" s="46">
        <f t="shared" si="7"/>
        <v>3000</v>
      </c>
      <c r="AG33" s="40">
        <v>3000</v>
      </c>
      <c r="AH33" s="40">
        <f t="shared" si="5"/>
        <v>2955</v>
      </c>
      <c r="AI33" s="48">
        <f t="shared" si="2"/>
        <v>45</v>
      </c>
    </row>
    <row r="34" spans="1:35" ht="47.25" x14ac:dyDescent="0.25">
      <c r="A34" s="35">
        <v>13</v>
      </c>
      <c r="B34" s="132"/>
      <c r="C34" s="37" t="s">
        <v>44</v>
      </c>
      <c r="D34" s="37" t="s">
        <v>81</v>
      </c>
      <c r="E34" s="37" t="s">
        <v>82</v>
      </c>
      <c r="F34" s="35">
        <v>1329</v>
      </c>
      <c r="G34" s="39">
        <v>1</v>
      </c>
      <c r="H34" s="35"/>
      <c r="I34" s="40"/>
      <c r="J34" s="40">
        <v>200817.65</v>
      </c>
      <c r="K34" s="40">
        <v>200000</v>
      </c>
      <c r="L34" s="41">
        <v>194993.25</v>
      </c>
      <c r="M34" s="64"/>
      <c r="N34" s="43"/>
      <c r="O34" s="44"/>
      <c r="P34" s="43"/>
      <c r="Q34" s="42"/>
      <c r="R34" s="43"/>
      <c r="S34" s="44"/>
      <c r="T34" s="43"/>
      <c r="U34" s="44"/>
      <c r="V34" s="44"/>
      <c r="W34" s="44">
        <v>1</v>
      </c>
      <c r="X34" s="35">
        <v>893</v>
      </c>
      <c r="Y34" s="35"/>
      <c r="Z34" s="126">
        <f t="shared" si="6"/>
        <v>196993.25</v>
      </c>
      <c r="AA34" s="4">
        <v>2000</v>
      </c>
      <c r="AB34" s="4">
        <v>3000</v>
      </c>
      <c r="AC34" s="46">
        <f t="shared" si="7"/>
        <v>5006.75</v>
      </c>
      <c r="AD34" s="4">
        <v>6000</v>
      </c>
      <c r="AE34" s="47">
        <f>(AC34-AD34)</f>
        <v>-993.25</v>
      </c>
      <c r="AG34" s="40">
        <v>3000</v>
      </c>
      <c r="AH34" s="40">
        <f t="shared" si="5"/>
        <v>2924.8987499999998</v>
      </c>
      <c r="AI34" s="48">
        <f t="shared" si="2"/>
        <v>75.101250000000164</v>
      </c>
    </row>
    <row r="35" spans="1:35" ht="60" x14ac:dyDescent="0.25">
      <c r="A35" s="35">
        <v>14</v>
      </c>
      <c r="B35" s="132"/>
      <c r="C35" s="37" t="s">
        <v>41</v>
      </c>
      <c r="D35" s="56" t="s">
        <v>83</v>
      </c>
      <c r="E35" s="37" t="s">
        <v>84</v>
      </c>
      <c r="F35" s="35">
        <v>1355</v>
      </c>
      <c r="G35" s="39">
        <v>1</v>
      </c>
      <c r="H35" s="35"/>
      <c r="I35" s="40"/>
      <c r="J35" s="40">
        <v>202540</v>
      </c>
      <c r="K35" s="40">
        <v>200000</v>
      </c>
      <c r="L35" s="41">
        <v>197000</v>
      </c>
      <c r="M35" s="64"/>
      <c r="N35" s="43"/>
      <c r="O35" s="44"/>
      <c r="P35" s="43"/>
      <c r="Q35" s="42"/>
      <c r="R35" s="43"/>
      <c r="S35" s="44"/>
      <c r="T35" s="43"/>
      <c r="U35" s="43"/>
      <c r="V35" s="59"/>
      <c r="W35" s="43">
        <v>1</v>
      </c>
      <c r="X35" s="68">
        <v>54000</v>
      </c>
      <c r="Y35" s="35"/>
      <c r="Z35" s="126">
        <f t="shared" si="6"/>
        <v>200000</v>
      </c>
      <c r="AA35" s="4">
        <v>3000</v>
      </c>
      <c r="AB35" s="4">
        <v>3000</v>
      </c>
      <c r="AC35" s="46">
        <f t="shared" si="7"/>
        <v>3000</v>
      </c>
      <c r="AG35" s="40">
        <v>3000</v>
      </c>
      <c r="AH35" s="40">
        <f t="shared" si="5"/>
        <v>2955</v>
      </c>
      <c r="AI35" s="48">
        <f t="shared" si="2"/>
        <v>45</v>
      </c>
    </row>
    <row r="36" spans="1:35" ht="75" x14ac:dyDescent="0.25">
      <c r="A36" s="35">
        <v>15</v>
      </c>
      <c r="B36" s="132"/>
      <c r="C36" s="37" t="s">
        <v>41</v>
      </c>
      <c r="D36" s="56" t="s">
        <v>85</v>
      </c>
      <c r="E36" s="37" t="s">
        <v>86</v>
      </c>
      <c r="F36" s="35">
        <v>1400</v>
      </c>
      <c r="G36" s="39">
        <v>1</v>
      </c>
      <c r="H36" s="35"/>
      <c r="I36" s="40"/>
      <c r="J36" s="40">
        <v>214214.82</v>
      </c>
      <c r="K36" s="40">
        <v>200000</v>
      </c>
      <c r="L36" s="41">
        <v>197000</v>
      </c>
      <c r="M36" s="64"/>
      <c r="N36" s="43"/>
      <c r="O36" s="44"/>
      <c r="P36" s="43"/>
      <c r="Q36" s="42"/>
      <c r="R36" s="43"/>
      <c r="S36" s="44"/>
      <c r="T36" s="43"/>
      <c r="U36" s="43"/>
      <c r="V36" s="43"/>
      <c r="W36" s="44">
        <v>1</v>
      </c>
      <c r="X36" s="35">
        <v>240</v>
      </c>
      <c r="Y36" s="35"/>
      <c r="Z36" s="126">
        <f t="shared" si="6"/>
        <v>199000</v>
      </c>
      <c r="AA36" s="4">
        <v>2000</v>
      </c>
      <c r="AB36" s="4">
        <v>3000</v>
      </c>
      <c r="AC36" s="46">
        <f t="shared" si="7"/>
        <v>3000</v>
      </c>
      <c r="AG36" s="40">
        <v>3000</v>
      </c>
      <c r="AH36" s="40">
        <f t="shared" si="5"/>
        <v>2955</v>
      </c>
      <c r="AI36" s="48">
        <f t="shared" si="2"/>
        <v>45</v>
      </c>
    </row>
    <row r="37" spans="1:35" ht="47.25" x14ac:dyDescent="0.25">
      <c r="A37" s="35">
        <v>16</v>
      </c>
      <c r="B37" s="132"/>
      <c r="C37" s="37" t="s">
        <v>41</v>
      </c>
      <c r="D37" s="56" t="s">
        <v>87</v>
      </c>
      <c r="E37" s="37" t="s">
        <v>88</v>
      </c>
      <c r="F37" s="35">
        <v>1346</v>
      </c>
      <c r="G37" s="39">
        <v>1</v>
      </c>
      <c r="H37" s="35"/>
      <c r="I37" s="40"/>
      <c r="J37" s="40">
        <v>203080</v>
      </c>
      <c r="K37" s="40">
        <v>200000</v>
      </c>
      <c r="L37" s="41">
        <v>197000</v>
      </c>
      <c r="M37" s="64"/>
      <c r="N37" s="43"/>
      <c r="O37" s="44"/>
      <c r="P37" s="43"/>
      <c r="Q37" s="42"/>
      <c r="R37" s="43"/>
      <c r="S37" s="44"/>
      <c r="T37" s="44"/>
      <c r="U37" s="44"/>
      <c r="V37" s="42"/>
      <c r="W37" s="44">
        <v>1</v>
      </c>
      <c r="X37" s="35">
        <v>345</v>
      </c>
      <c r="Y37" s="35"/>
      <c r="Z37" s="126">
        <f t="shared" si="6"/>
        <v>199000</v>
      </c>
      <c r="AA37" s="4">
        <v>2000</v>
      </c>
      <c r="AB37" s="4">
        <v>3000</v>
      </c>
      <c r="AC37" s="46">
        <f t="shared" si="7"/>
        <v>3000</v>
      </c>
      <c r="AG37" s="40">
        <v>3000</v>
      </c>
      <c r="AH37" s="40">
        <f t="shared" si="5"/>
        <v>2955</v>
      </c>
      <c r="AI37" s="48">
        <f t="shared" si="2"/>
        <v>45</v>
      </c>
    </row>
    <row r="38" spans="1:35" ht="60" x14ac:dyDescent="0.25">
      <c r="A38" s="35">
        <v>17</v>
      </c>
      <c r="B38" s="132"/>
      <c r="C38" s="37" t="s">
        <v>41</v>
      </c>
      <c r="D38" s="56" t="s">
        <v>89</v>
      </c>
      <c r="E38" s="37" t="s">
        <v>90</v>
      </c>
      <c r="F38" s="35">
        <v>1423</v>
      </c>
      <c r="G38" s="39">
        <v>1</v>
      </c>
      <c r="H38" s="35"/>
      <c r="I38" s="40"/>
      <c r="J38" s="40">
        <v>53754</v>
      </c>
      <c r="K38" s="40">
        <v>50000</v>
      </c>
      <c r="L38" s="41">
        <v>49250</v>
      </c>
      <c r="M38" s="64"/>
      <c r="N38" s="43"/>
      <c r="O38" s="44"/>
      <c r="P38" s="43"/>
      <c r="Q38" s="42"/>
      <c r="R38" s="43"/>
      <c r="S38" s="67"/>
      <c r="T38" s="43"/>
      <c r="U38" s="43"/>
      <c r="V38" s="44"/>
      <c r="W38" s="44">
        <v>1</v>
      </c>
      <c r="X38" s="35">
        <v>480</v>
      </c>
      <c r="Y38" s="35"/>
      <c r="Z38" s="126">
        <f t="shared" si="6"/>
        <v>50000</v>
      </c>
      <c r="AA38" s="4">
        <v>750</v>
      </c>
      <c r="AB38" s="4">
        <v>750</v>
      </c>
      <c r="AC38" s="46">
        <f t="shared" si="7"/>
        <v>750</v>
      </c>
      <c r="AG38" s="40">
        <v>750</v>
      </c>
      <c r="AH38" s="40">
        <f t="shared" si="5"/>
        <v>738.75</v>
      </c>
      <c r="AI38" s="48">
        <f t="shared" si="2"/>
        <v>11.25</v>
      </c>
    </row>
    <row r="39" spans="1:35" ht="60" x14ac:dyDescent="0.25">
      <c r="A39" s="35">
        <v>18</v>
      </c>
      <c r="B39" s="132"/>
      <c r="C39" s="37" t="s">
        <v>91</v>
      </c>
      <c r="D39" s="56" t="s">
        <v>92</v>
      </c>
      <c r="E39" s="37" t="s">
        <v>93</v>
      </c>
      <c r="F39" s="35">
        <v>1370</v>
      </c>
      <c r="G39" s="39">
        <v>1</v>
      </c>
      <c r="H39" s="35"/>
      <c r="I39" s="40"/>
      <c r="J39" s="40">
        <v>45300.18</v>
      </c>
      <c r="K39" s="40">
        <v>20000</v>
      </c>
      <c r="L39" s="41">
        <v>19700</v>
      </c>
      <c r="M39" s="64"/>
      <c r="N39" s="43"/>
      <c r="O39" s="44"/>
      <c r="P39" s="43"/>
      <c r="Q39" s="42"/>
      <c r="R39" s="43"/>
      <c r="S39" s="67"/>
      <c r="T39" s="43"/>
      <c r="U39" s="43"/>
      <c r="V39" s="44"/>
      <c r="W39" s="44">
        <v>1</v>
      </c>
      <c r="X39" s="35">
        <v>35</v>
      </c>
      <c r="Y39" s="35"/>
      <c r="Z39" s="126">
        <f t="shared" si="6"/>
        <v>20000</v>
      </c>
      <c r="AA39" s="4">
        <v>300</v>
      </c>
      <c r="AB39" s="4">
        <v>300</v>
      </c>
      <c r="AC39" s="46">
        <f t="shared" si="7"/>
        <v>300</v>
      </c>
      <c r="AG39" s="40">
        <v>300</v>
      </c>
      <c r="AH39" s="40">
        <f t="shared" si="5"/>
        <v>295.5</v>
      </c>
      <c r="AI39" s="48">
        <f t="shared" si="2"/>
        <v>4.5</v>
      </c>
    </row>
    <row r="40" spans="1:35" ht="47.25" x14ac:dyDescent="0.25">
      <c r="A40" s="35">
        <v>19</v>
      </c>
      <c r="B40" s="132"/>
      <c r="C40" s="37" t="s">
        <v>41</v>
      </c>
      <c r="D40" s="56" t="s">
        <v>94</v>
      </c>
      <c r="E40" s="86" t="s">
        <v>95</v>
      </c>
      <c r="F40" s="35">
        <v>1342</v>
      </c>
      <c r="G40" s="39">
        <v>1</v>
      </c>
      <c r="H40" s="35"/>
      <c r="I40" s="40"/>
      <c r="J40" s="40">
        <v>211285.5</v>
      </c>
      <c r="K40" s="40">
        <v>200000</v>
      </c>
      <c r="L40" s="41">
        <v>197000</v>
      </c>
      <c r="M40" s="64"/>
      <c r="N40" s="43"/>
      <c r="O40" s="44"/>
      <c r="P40" s="43"/>
      <c r="Q40" s="42"/>
      <c r="R40" s="43"/>
      <c r="S40" s="43"/>
      <c r="T40" s="43"/>
      <c r="U40" s="43"/>
      <c r="V40" s="44"/>
      <c r="W40" s="44">
        <v>1</v>
      </c>
      <c r="X40" s="35">
        <v>110</v>
      </c>
      <c r="Y40" s="35"/>
      <c r="Z40" s="126">
        <f t="shared" si="6"/>
        <v>200000</v>
      </c>
      <c r="AA40" s="4">
        <v>3000</v>
      </c>
      <c r="AB40" s="4">
        <v>3000</v>
      </c>
      <c r="AC40" s="46">
        <f t="shared" si="7"/>
        <v>3000</v>
      </c>
      <c r="AG40" s="40">
        <v>3000</v>
      </c>
      <c r="AH40" s="40">
        <f t="shared" si="5"/>
        <v>2955</v>
      </c>
      <c r="AI40" s="48">
        <f t="shared" si="2"/>
        <v>45</v>
      </c>
    </row>
    <row r="41" spans="1:35" ht="78.75" x14ac:dyDescent="0.25">
      <c r="A41" s="35">
        <v>20</v>
      </c>
      <c r="B41" s="132"/>
      <c r="C41" s="37" t="s">
        <v>41</v>
      </c>
      <c r="D41" s="37" t="s">
        <v>96</v>
      </c>
      <c r="E41" s="37" t="s">
        <v>52</v>
      </c>
      <c r="F41" s="35">
        <v>1337</v>
      </c>
      <c r="G41" s="39">
        <v>1</v>
      </c>
      <c r="H41" s="35"/>
      <c r="I41" s="40"/>
      <c r="J41" s="40">
        <v>62192.639999999999</v>
      </c>
      <c r="K41" s="40">
        <v>50000</v>
      </c>
      <c r="L41" s="41">
        <v>50000</v>
      </c>
      <c r="M41" s="64"/>
      <c r="N41" s="43"/>
      <c r="O41" s="44"/>
      <c r="P41" s="43"/>
      <c r="Q41" s="42"/>
      <c r="R41" s="43"/>
      <c r="S41" s="43"/>
      <c r="T41" s="43"/>
      <c r="U41" s="43"/>
      <c r="V41" s="44"/>
      <c r="W41" s="43">
        <v>1</v>
      </c>
      <c r="X41" s="35"/>
      <c r="Y41" s="35"/>
      <c r="Z41" s="126">
        <f t="shared" si="6"/>
        <v>50000</v>
      </c>
      <c r="AB41" s="4">
        <v>750</v>
      </c>
      <c r="AC41" s="34"/>
      <c r="AG41" s="40">
        <v>750</v>
      </c>
      <c r="AH41" s="40">
        <f t="shared" si="5"/>
        <v>750</v>
      </c>
      <c r="AI41" s="48">
        <f t="shared" si="2"/>
        <v>0</v>
      </c>
    </row>
    <row r="42" spans="1:35" x14ac:dyDescent="0.25">
      <c r="A42" s="67"/>
      <c r="B42" s="132"/>
      <c r="C42" s="180" t="s">
        <v>38</v>
      </c>
      <c r="D42" s="180"/>
      <c r="E42" s="37"/>
      <c r="F42" s="35"/>
      <c r="G42" s="49">
        <f>SUM(G22:G41)</f>
        <v>20</v>
      </c>
      <c r="H42" s="35"/>
      <c r="I42" s="40"/>
      <c r="J42" s="69">
        <f>SUM(J22:J41)</f>
        <v>4048867.02</v>
      </c>
      <c r="K42" s="69">
        <f t="shared" ref="K42" si="8">SUM(K22:K41)</f>
        <v>3420000</v>
      </c>
      <c r="L42" s="70">
        <f>SUM(L22:L41)</f>
        <v>3361699.37</v>
      </c>
      <c r="M42" s="65"/>
      <c r="N42" s="52"/>
      <c r="O42" s="52"/>
      <c r="P42" s="52"/>
      <c r="Q42" s="52"/>
      <c r="R42" s="52"/>
      <c r="S42" s="52"/>
      <c r="T42" s="52"/>
      <c r="U42" s="52"/>
      <c r="V42" s="52"/>
      <c r="W42" s="52">
        <f t="shared" ref="W42" si="9">SUM(W22:W41)</f>
        <v>20</v>
      </c>
      <c r="X42" s="71">
        <f>SUM(X22:X40)</f>
        <v>62201</v>
      </c>
      <c r="Y42" s="35"/>
      <c r="Z42" s="12"/>
      <c r="AC42" s="34">
        <f>(K43-L43)</f>
        <v>0</v>
      </c>
      <c r="AE42" s="72">
        <f>SUM(AE10:AE41)</f>
        <v>4872.0300000000097</v>
      </c>
      <c r="AG42" s="40"/>
      <c r="AH42" s="40"/>
      <c r="AI42" s="48">
        <f t="shared" si="2"/>
        <v>0</v>
      </c>
    </row>
    <row r="43" spans="1:35" x14ac:dyDescent="0.25">
      <c r="A43" s="67"/>
      <c r="B43" s="132"/>
      <c r="C43" s="29" t="s">
        <v>97</v>
      </c>
      <c r="D43" s="30" t="s">
        <v>98</v>
      </c>
      <c r="E43" s="37"/>
      <c r="F43" s="35"/>
      <c r="G43" s="49"/>
      <c r="H43" s="35"/>
      <c r="I43" s="40"/>
      <c r="J43" s="50"/>
      <c r="K43" s="50"/>
      <c r="L43" s="54"/>
      <c r="M43" s="65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3"/>
      <c r="Y43" s="35"/>
      <c r="Z43" s="12"/>
      <c r="AC43" s="34"/>
      <c r="AG43" s="40"/>
      <c r="AH43" s="40"/>
      <c r="AI43" s="48">
        <f t="shared" si="2"/>
        <v>0</v>
      </c>
    </row>
    <row r="44" spans="1:35" ht="47.25" x14ac:dyDescent="0.25">
      <c r="A44" s="67">
        <v>1</v>
      </c>
      <c r="B44" s="132"/>
      <c r="C44" s="37" t="s">
        <v>44</v>
      </c>
      <c r="D44" s="56" t="s">
        <v>99</v>
      </c>
      <c r="E44" s="37" t="s">
        <v>100</v>
      </c>
      <c r="F44" s="35">
        <v>1351</v>
      </c>
      <c r="G44" s="39">
        <v>1</v>
      </c>
      <c r="H44" s="35"/>
      <c r="I44" s="40"/>
      <c r="J44" s="40">
        <v>207035.72</v>
      </c>
      <c r="K44" s="40">
        <v>200000</v>
      </c>
      <c r="L44" s="41">
        <v>197000</v>
      </c>
      <c r="M44" s="65"/>
      <c r="N44" s="52"/>
      <c r="O44" s="44"/>
      <c r="P44" s="52"/>
      <c r="Q44" s="52"/>
      <c r="R44" s="52"/>
      <c r="S44" s="44"/>
      <c r="T44" s="52"/>
      <c r="U44" s="44"/>
      <c r="V44" s="52"/>
      <c r="W44" s="44">
        <v>1</v>
      </c>
      <c r="X44" s="35">
        <v>86</v>
      </c>
      <c r="Y44" s="35"/>
      <c r="Z44" s="12"/>
      <c r="AA44" s="4">
        <v>3000</v>
      </c>
      <c r="AB44" s="4">
        <v>3000</v>
      </c>
      <c r="AC44" s="46">
        <f>(K44-L44)</f>
        <v>3000</v>
      </c>
      <c r="AG44" s="40">
        <v>3000</v>
      </c>
      <c r="AH44" s="40">
        <f>(AG44/K44*L44)</f>
        <v>2955</v>
      </c>
      <c r="AI44" s="48">
        <f t="shared" si="2"/>
        <v>45</v>
      </c>
    </row>
    <row r="45" spans="1:35" ht="47.25" x14ac:dyDescent="0.25">
      <c r="A45" s="67">
        <v>2</v>
      </c>
      <c r="B45" s="132"/>
      <c r="C45" s="37" t="s">
        <v>41</v>
      </c>
      <c r="D45" s="56" t="s">
        <v>101</v>
      </c>
      <c r="E45" s="37" t="s">
        <v>102</v>
      </c>
      <c r="F45" s="35">
        <v>1334</v>
      </c>
      <c r="G45" s="39">
        <v>1</v>
      </c>
      <c r="H45" s="35"/>
      <c r="I45" s="40"/>
      <c r="J45" s="40">
        <v>219435</v>
      </c>
      <c r="K45" s="40">
        <v>200000</v>
      </c>
      <c r="L45" s="41">
        <v>197000</v>
      </c>
      <c r="M45" s="65"/>
      <c r="N45" s="52"/>
      <c r="O45" s="67"/>
      <c r="P45" s="52"/>
      <c r="Q45" s="52"/>
      <c r="R45" s="44"/>
      <c r="S45" s="52"/>
      <c r="T45" s="52"/>
      <c r="U45" s="52"/>
      <c r="V45" s="43"/>
      <c r="W45" s="43">
        <v>1</v>
      </c>
      <c r="X45" s="53">
        <v>1</v>
      </c>
      <c r="Y45" s="35"/>
      <c r="Z45" s="12"/>
      <c r="AA45" s="4">
        <v>3000</v>
      </c>
      <c r="AB45" s="4">
        <v>3000</v>
      </c>
      <c r="AC45" s="46">
        <f>(K45-L45)</f>
        <v>3000</v>
      </c>
      <c r="AG45" s="40">
        <v>3000</v>
      </c>
      <c r="AH45" s="40">
        <f>(AG45/K45*L45)</f>
        <v>2955</v>
      </c>
      <c r="AI45" s="48">
        <f t="shared" si="2"/>
        <v>45</v>
      </c>
    </row>
    <row r="46" spans="1:35" ht="90" x14ac:dyDescent="0.25">
      <c r="A46" s="67">
        <v>3</v>
      </c>
      <c r="B46" s="132"/>
      <c r="C46" s="37" t="s">
        <v>41</v>
      </c>
      <c r="D46" s="56" t="s">
        <v>103</v>
      </c>
      <c r="E46" s="37" t="s">
        <v>61</v>
      </c>
      <c r="F46" s="35">
        <v>1356</v>
      </c>
      <c r="G46" s="39">
        <v>1</v>
      </c>
      <c r="H46" s="35"/>
      <c r="I46" s="40"/>
      <c r="J46" s="40">
        <v>208784</v>
      </c>
      <c r="K46" s="40">
        <v>200000</v>
      </c>
      <c r="L46" s="41">
        <v>197000</v>
      </c>
      <c r="M46" s="65"/>
      <c r="N46" s="52"/>
      <c r="O46" s="67"/>
      <c r="P46" s="52"/>
      <c r="Q46" s="52"/>
      <c r="R46" s="44"/>
      <c r="S46" s="52"/>
      <c r="T46" s="52"/>
      <c r="U46" s="52"/>
      <c r="V46" s="43"/>
      <c r="W46" s="43">
        <v>1</v>
      </c>
      <c r="X46" s="35">
        <v>6</v>
      </c>
      <c r="Y46" s="35"/>
      <c r="Z46" s="12"/>
      <c r="AA46" s="4">
        <v>3000</v>
      </c>
      <c r="AB46" s="4">
        <v>3000</v>
      </c>
      <c r="AC46" s="46">
        <f>(K46-L46)</f>
        <v>3000</v>
      </c>
      <c r="AG46" s="40">
        <v>3000</v>
      </c>
      <c r="AH46" s="40">
        <f>(AG46/K46*L46)</f>
        <v>2955</v>
      </c>
      <c r="AI46" s="48">
        <f t="shared" si="2"/>
        <v>45</v>
      </c>
    </row>
    <row r="47" spans="1:35" ht="47.25" x14ac:dyDescent="0.25">
      <c r="A47" s="67">
        <v>4</v>
      </c>
      <c r="B47" s="132"/>
      <c r="C47" s="37" t="s">
        <v>41</v>
      </c>
      <c r="D47" s="56" t="s">
        <v>104</v>
      </c>
      <c r="E47" s="37" t="s">
        <v>102</v>
      </c>
      <c r="F47" s="35">
        <v>1334</v>
      </c>
      <c r="G47" s="39">
        <v>1</v>
      </c>
      <c r="H47" s="35"/>
      <c r="I47" s="40"/>
      <c r="J47" s="40">
        <v>245744</v>
      </c>
      <c r="K47" s="40">
        <v>200000</v>
      </c>
      <c r="L47" s="41">
        <v>197000</v>
      </c>
      <c r="M47" s="65"/>
      <c r="N47" s="52"/>
      <c r="O47" s="44"/>
      <c r="P47" s="52"/>
      <c r="Q47" s="52"/>
      <c r="R47" s="44"/>
      <c r="S47" s="52"/>
      <c r="T47" s="52"/>
      <c r="U47" s="52"/>
      <c r="V47" s="43"/>
      <c r="W47" s="43">
        <v>1</v>
      </c>
      <c r="X47" s="35">
        <v>1</v>
      </c>
      <c r="Y47" s="35"/>
      <c r="Z47" s="12"/>
      <c r="AA47" s="4">
        <v>3000</v>
      </c>
      <c r="AB47" s="4">
        <v>3000</v>
      </c>
      <c r="AC47" s="46">
        <f>(K47-L47)</f>
        <v>3000</v>
      </c>
      <c r="AG47" s="40">
        <v>3000</v>
      </c>
      <c r="AH47" s="40">
        <f>(AG47/K47*L47)</f>
        <v>2955</v>
      </c>
      <c r="AI47" s="48">
        <f t="shared" si="2"/>
        <v>45</v>
      </c>
    </row>
    <row r="48" spans="1:35" ht="47.25" x14ac:dyDescent="0.25">
      <c r="A48" s="67">
        <v>5</v>
      </c>
      <c r="B48" s="132"/>
      <c r="C48" s="37" t="s">
        <v>41</v>
      </c>
      <c r="D48" s="56" t="s">
        <v>105</v>
      </c>
      <c r="E48" s="37" t="s">
        <v>106</v>
      </c>
      <c r="F48" s="35">
        <v>1344</v>
      </c>
      <c r="G48" s="39">
        <v>1</v>
      </c>
      <c r="H48" s="35"/>
      <c r="I48" s="40"/>
      <c r="J48" s="40">
        <v>204408</v>
      </c>
      <c r="K48" s="40">
        <v>200000</v>
      </c>
      <c r="L48" s="41">
        <v>197000</v>
      </c>
      <c r="M48" s="65"/>
      <c r="N48" s="52"/>
      <c r="O48" s="44"/>
      <c r="P48" s="52"/>
      <c r="Q48" s="52"/>
      <c r="R48" s="52"/>
      <c r="S48" s="52"/>
      <c r="T48" s="52"/>
      <c r="U48" s="52"/>
      <c r="V48" s="43"/>
      <c r="W48" s="43">
        <v>1</v>
      </c>
      <c r="X48" s="35">
        <v>35</v>
      </c>
      <c r="Y48" s="35"/>
      <c r="Z48" s="12"/>
      <c r="AA48" s="4">
        <v>3000</v>
      </c>
      <c r="AB48" s="4">
        <v>3000</v>
      </c>
      <c r="AC48" s="46">
        <f>(K48-L48)</f>
        <v>3000</v>
      </c>
      <c r="AG48" s="40">
        <v>3000</v>
      </c>
      <c r="AH48" s="40">
        <f>(AG48/K48*L48)</f>
        <v>2955</v>
      </c>
      <c r="AI48" s="48">
        <f t="shared" si="2"/>
        <v>45</v>
      </c>
    </row>
    <row r="49" spans="1:35" x14ac:dyDescent="0.25">
      <c r="A49" s="67"/>
      <c r="B49" s="132"/>
      <c r="C49" s="180" t="s">
        <v>38</v>
      </c>
      <c r="D49" s="180"/>
      <c r="E49" s="37"/>
      <c r="F49" s="35"/>
      <c r="G49" s="49">
        <f>SUM(G44:G48)</f>
        <v>5</v>
      </c>
      <c r="H49" s="35"/>
      <c r="I49" s="40"/>
      <c r="J49" s="69">
        <f>SUM(J44:J48)</f>
        <v>1085406.72</v>
      </c>
      <c r="K49" s="69">
        <f>SUM(K44:K48)</f>
        <v>1000000</v>
      </c>
      <c r="L49" s="69">
        <f t="shared" ref="L49" si="10">SUM(L44:L48)</f>
        <v>985000</v>
      </c>
      <c r="M49" s="50"/>
      <c r="N49" s="73"/>
      <c r="O49" s="73"/>
      <c r="P49" s="73"/>
      <c r="Q49" s="73"/>
      <c r="R49" s="73"/>
      <c r="S49" s="74"/>
      <c r="T49" s="73"/>
      <c r="U49" s="73"/>
      <c r="V49" s="73"/>
      <c r="W49" s="53">
        <f>SUM(W44:W48)</f>
        <v>5</v>
      </c>
      <c r="X49" s="52">
        <f>SUM(X44:X48)</f>
        <v>129</v>
      </c>
      <c r="Y49" s="35"/>
      <c r="Z49" s="12"/>
      <c r="AA49" s="4">
        <f>SUM(AA10:AA48)</f>
        <v>65637.5</v>
      </c>
      <c r="AB49" s="4">
        <f>SUM(AB10:AB48)</f>
        <v>76387.5</v>
      </c>
      <c r="AC49" s="34"/>
      <c r="AG49" s="40">
        <f>SUM(AG10:AG48)</f>
        <v>76387.5</v>
      </c>
      <c r="AH49" s="40">
        <f t="shared" ref="AH49:AI49" si="11">SUM(AH10:AH48)</f>
        <v>75043.544549999991</v>
      </c>
      <c r="AI49" s="40">
        <f t="shared" si="11"/>
        <v>1343.9554500000004</v>
      </c>
    </row>
    <row r="50" spans="1:35" x14ac:dyDescent="0.25">
      <c r="A50" s="67"/>
      <c r="B50" s="132"/>
      <c r="C50" s="29" t="s">
        <v>107</v>
      </c>
      <c r="D50" s="30" t="s">
        <v>108</v>
      </c>
      <c r="E50" s="37"/>
      <c r="F50" s="35"/>
      <c r="G50" s="39"/>
      <c r="H50" s="35"/>
      <c r="I50" s="40"/>
      <c r="J50" s="40"/>
      <c r="K50" s="40"/>
      <c r="L50" s="41"/>
      <c r="M50" s="64"/>
      <c r="N50" s="43"/>
      <c r="O50" s="44"/>
      <c r="P50" s="43"/>
      <c r="Q50" s="42"/>
      <c r="R50" s="43"/>
      <c r="S50" s="43"/>
      <c r="T50" s="43"/>
      <c r="U50" s="42"/>
      <c r="V50" s="42"/>
      <c r="W50" s="44"/>
      <c r="X50" s="35"/>
      <c r="Y50" s="35"/>
      <c r="Z50" s="12"/>
      <c r="AC50" s="34"/>
    </row>
    <row r="51" spans="1:35" ht="94.5" x14ac:dyDescent="0.25">
      <c r="A51" s="35">
        <v>1</v>
      </c>
      <c r="B51" s="132"/>
      <c r="C51" s="37" t="s">
        <v>35</v>
      </c>
      <c r="D51" s="37" t="s">
        <v>109</v>
      </c>
      <c r="E51" s="37" t="s">
        <v>110</v>
      </c>
      <c r="F51" s="35">
        <v>1339</v>
      </c>
      <c r="G51" s="35"/>
      <c r="H51" s="39">
        <v>1</v>
      </c>
      <c r="I51" s="40"/>
      <c r="J51" s="75">
        <v>56245</v>
      </c>
      <c r="K51" s="40">
        <v>50000</v>
      </c>
      <c r="L51" s="41">
        <v>50000</v>
      </c>
      <c r="M51" s="38"/>
      <c r="N51" s="38"/>
      <c r="O51" s="39"/>
      <c r="P51" s="39"/>
      <c r="Q51" s="38"/>
      <c r="R51" s="38"/>
      <c r="S51" s="43"/>
      <c r="T51" s="38"/>
      <c r="U51" s="38"/>
      <c r="V51" s="38"/>
      <c r="W51" s="35">
        <v>1</v>
      </c>
      <c r="X51" s="35">
        <v>68</v>
      </c>
      <c r="Y51" s="35"/>
      <c r="Z51" s="12"/>
      <c r="AC51" s="34">
        <f>(K51-L51)</f>
        <v>0</v>
      </c>
      <c r="AG51" s="41">
        <v>50000</v>
      </c>
    </row>
    <row r="52" spans="1:35" ht="94.5" x14ac:dyDescent="0.25">
      <c r="A52" s="35">
        <v>2</v>
      </c>
      <c r="B52" s="132"/>
      <c r="C52" s="37" t="s">
        <v>35</v>
      </c>
      <c r="D52" s="37" t="s">
        <v>111</v>
      </c>
      <c r="E52" s="37" t="s">
        <v>112</v>
      </c>
      <c r="F52" s="35">
        <v>1426</v>
      </c>
      <c r="G52" s="35"/>
      <c r="H52" s="39">
        <v>1</v>
      </c>
      <c r="I52" s="40"/>
      <c r="J52" s="40">
        <v>29100</v>
      </c>
      <c r="K52" s="40">
        <v>30000</v>
      </c>
      <c r="L52" s="41">
        <v>29100</v>
      </c>
      <c r="M52" s="38"/>
      <c r="N52" s="38"/>
      <c r="O52" s="39"/>
      <c r="P52" s="43"/>
      <c r="Q52" s="38"/>
      <c r="R52" s="43"/>
      <c r="S52" s="35"/>
      <c r="T52" s="38"/>
      <c r="U52" s="38"/>
      <c r="V52" s="59"/>
      <c r="W52" s="43">
        <v>1</v>
      </c>
      <c r="X52" s="35">
        <v>125</v>
      </c>
      <c r="Y52" s="35"/>
      <c r="Z52" s="12"/>
      <c r="AC52" s="34">
        <f>(K52-L52)</f>
        <v>900</v>
      </c>
      <c r="AG52" s="41">
        <v>29100</v>
      </c>
    </row>
    <row r="53" spans="1:35" ht="78.75" x14ac:dyDescent="0.25">
      <c r="A53" s="35">
        <v>3</v>
      </c>
      <c r="B53" s="132"/>
      <c r="C53" s="37" t="s">
        <v>35</v>
      </c>
      <c r="D53" s="37" t="s">
        <v>113</v>
      </c>
      <c r="E53" s="37" t="s">
        <v>114</v>
      </c>
      <c r="F53" s="35" t="s">
        <v>115</v>
      </c>
      <c r="G53" s="35"/>
      <c r="H53" s="39">
        <v>1</v>
      </c>
      <c r="I53" s="40"/>
      <c r="J53" s="40">
        <v>279757.05</v>
      </c>
      <c r="K53" s="40">
        <v>280000</v>
      </c>
      <c r="L53" s="76">
        <v>279757.05</v>
      </c>
      <c r="M53" s="38"/>
      <c r="N53" s="39"/>
      <c r="O53" s="35"/>
      <c r="P53" s="43"/>
      <c r="Q53" s="38"/>
      <c r="R53" s="38"/>
      <c r="S53" s="43"/>
      <c r="T53" s="38"/>
      <c r="U53" s="38"/>
      <c r="V53" s="38"/>
      <c r="W53" s="35">
        <v>1</v>
      </c>
      <c r="X53" s="35"/>
      <c r="Y53" s="36"/>
      <c r="Z53" s="124"/>
      <c r="AC53" s="34">
        <f>(K53-L53)</f>
        <v>242.95000000001164</v>
      </c>
      <c r="AG53" s="76">
        <v>279757.05</v>
      </c>
    </row>
    <row r="54" spans="1:35" ht="47.25" x14ac:dyDescent="0.25">
      <c r="A54" s="35">
        <v>4</v>
      </c>
      <c r="B54" s="132"/>
      <c r="C54" s="37" t="s">
        <v>35</v>
      </c>
      <c r="D54" s="77" t="s">
        <v>116</v>
      </c>
      <c r="E54" s="37" t="s">
        <v>106</v>
      </c>
      <c r="F54" s="35">
        <v>1344</v>
      </c>
      <c r="G54" s="35"/>
      <c r="H54" s="39">
        <v>1</v>
      </c>
      <c r="I54" s="40"/>
      <c r="J54" s="40">
        <v>120000</v>
      </c>
      <c r="K54" s="40">
        <v>120000</v>
      </c>
      <c r="L54" s="41">
        <v>120000</v>
      </c>
      <c r="M54" s="38"/>
      <c r="N54" s="38"/>
      <c r="O54" s="39"/>
      <c r="P54" s="43"/>
      <c r="Q54" s="38"/>
      <c r="R54" s="38"/>
      <c r="S54" s="67"/>
      <c r="T54" s="38"/>
      <c r="U54" s="38"/>
      <c r="V54" s="38"/>
      <c r="W54" s="35">
        <v>1</v>
      </c>
      <c r="X54" s="35">
        <v>70</v>
      </c>
      <c r="Y54" s="35"/>
      <c r="Z54" s="12"/>
      <c r="AC54" s="34">
        <f t="shared" ref="AC54:AC117" si="12">(K54-L54)</f>
        <v>0</v>
      </c>
      <c r="AG54" s="41">
        <v>120000</v>
      </c>
    </row>
    <row r="55" spans="1:35" s="45" customFormat="1" ht="47.25" x14ac:dyDescent="0.25">
      <c r="A55" s="35">
        <v>5</v>
      </c>
      <c r="B55" s="132"/>
      <c r="C55" s="37" t="s">
        <v>117</v>
      </c>
      <c r="D55" s="37" t="s">
        <v>118</v>
      </c>
      <c r="E55" s="37" t="s">
        <v>119</v>
      </c>
      <c r="F55" s="35">
        <v>1417</v>
      </c>
      <c r="G55" s="35"/>
      <c r="H55" s="39">
        <v>1</v>
      </c>
      <c r="I55" s="40"/>
      <c r="J55" s="40">
        <v>15850</v>
      </c>
      <c r="K55" s="40">
        <v>15000</v>
      </c>
      <c r="L55" s="76">
        <v>15000</v>
      </c>
      <c r="M55" s="38"/>
      <c r="N55" s="39"/>
      <c r="O55" s="39"/>
      <c r="P55" s="39"/>
      <c r="Q55" s="38"/>
      <c r="R55" s="38"/>
      <c r="S55" s="35"/>
      <c r="T55" s="38"/>
      <c r="U55" s="38"/>
      <c r="V55" s="38"/>
      <c r="W55" s="43">
        <v>1</v>
      </c>
      <c r="X55" s="35">
        <v>25</v>
      </c>
      <c r="Y55" s="35"/>
      <c r="Z55" s="12"/>
      <c r="AA55" s="4"/>
      <c r="AB55" s="4"/>
      <c r="AC55" s="34">
        <f t="shared" si="12"/>
        <v>0</v>
      </c>
      <c r="AD55" s="4"/>
      <c r="AG55" s="76">
        <v>15000</v>
      </c>
      <c r="AH55" s="4"/>
    </row>
    <row r="56" spans="1:35" s="45" customFormat="1" ht="47.25" x14ac:dyDescent="0.25">
      <c r="A56" s="35">
        <v>6</v>
      </c>
      <c r="B56" s="132"/>
      <c r="C56" s="37" t="s">
        <v>117</v>
      </c>
      <c r="D56" s="37" t="s">
        <v>120</v>
      </c>
      <c r="E56" s="37" t="s">
        <v>52</v>
      </c>
      <c r="F56" s="35">
        <v>1337</v>
      </c>
      <c r="G56" s="35"/>
      <c r="H56" s="39">
        <v>1</v>
      </c>
      <c r="I56" s="40"/>
      <c r="J56" s="40">
        <v>14950</v>
      </c>
      <c r="K56" s="40">
        <v>10000</v>
      </c>
      <c r="L56" s="41">
        <v>10000</v>
      </c>
      <c r="M56" s="38"/>
      <c r="N56" s="39"/>
      <c r="O56" s="39"/>
      <c r="P56" s="38"/>
      <c r="Q56" s="38"/>
      <c r="R56" s="38"/>
      <c r="S56" s="43"/>
      <c r="T56" s="38"/>
      <c r="U56" s="38"/>
      <c r="V56" s="38"/>
      <c r="W56" s="35">
        <v>1</v>
      </c>
      <c r="X56" s="35">
        <v>35</v>
      </c>
      <c r="Y56" s="35"/>
      <c r="Z56" s="12"/>
      <c r="AA56" s="4"/>
      <c r="AB56" s="4"/>
      <c r="AC56" s="34">
        <f t="shared" si="12"/>
        <v>0</v>
      </c>
      <c r="AD56" s="4"/>
      <c r="AG56" s="41">
        <v>10000</v>
      </c>
      <c r="AH56" s="4"/>
    </row>
    <row r="57" spans="1:35" s="45" customFormat="1" ht="63" x14ac:dyDescent="0.25">
      <c r="A57" s="35">
        <v>7</v>
      </c>
      <c r="B57" s="132"/>
      <c r="C57" s="37" t="s">
        <v>117</v>
      </c>
      <c r="D57" s="37" t="s">
        <v>121</v>
      </c>
      <c r="E57" s="86" t="s">
        <v>48</v>
      </c>
      <c r="F57" s="35">
        <v>1425</v>
      </c>
      <c r="G57" s="35"/>
      <c r="H57" s="39">
        <v>1</v>
      </c>
      <c r="I57" s="40"/>
      <c r="J57" s="40">
        <v>11000</v>
      </c>
      <c r="K57" s="40">
        <v>7000</v>
      </c>
      <c r="L57" s="41">
        <v>7000</v>
      </c>
      <c r="M57" s="38"/>
      <c r="N57" s="39"/>
      <c r="O57" s="39"/>
      <c r="P57" s="39"/>
      <c r="Q57" s="38"/>
      <c r="R57" s="38"/>
      <c r="S57" s="35"/>
      <c r="T57" s="38"/>
      <c r="U57" s="38"/>
      <c r="V57" s="38"/>
      <c r="W57" s="43">
        <v>1</v>
      </c>
      <c r="X57" s="35">
        <v>125</v>
      </c>
      <c r="Y57" s="35"/>
      <c r="Z57" s="12"/>
      <c r="AA57" s="4"/>
      <c r="AB57" s="4"/>
      <c r="AC57" s="34">
        <f t="shared" si="12"/>
        <v>0</v>
      </c>
      <c r="AD57" s="4"/>
      <c r="AG57" s="41">
        <v>7000</v>
      </c>
      <c r="AH57" s="4"/>
    </row>
    <row r="58" spans="1:35" s="45" customFormat="1" ht="47.25" x14ac:dyDescent="0.25">
      <c r="A58" s="35">
        <v>8</v>
      </c>
      <c r="B58" s="132"/>
      <c r="C58" s="37" t="s">
        <v>117</v>
      </c>
      <c r="D58" s="37" t="s">
        <v>122</v>
      </c>
      <c r="E58" s="86" t="s">
        <v>123</v>
      </c>
      <c r="F58" s="35">
        <v>1331</v>
      </c>
      <c r="G58" s="35"/>
      <c r="H58" s="39">
        <v>1</v>
      </c>
      <c r="I58" s="40"/>
      <c r="J58" s="40">
        <v>9965.9</v>
      </c>
      <c r="K58" s="40">
        <v>10000</v>
      </c>
      <c r="L58" s="41">
        <v>9965.9</v>
      </c>
      <c r="M58" s="38"/>
      <c r="N58" s="39"/>
      <c r="O58" s="39"/>
      <c r="P58" s="38"/>
      <c r="Q58" s="38"/>
      <c r="R58" s="38"/>
      <c r="S58" s="43"/>
      <c r="T58" s="38"/>
      <c r="U58" s="38"/>
      <c r="V58" s="38"/>
      <c r="W58" s="35">
        <v>1</v>
      </c>
      <c r="X58" s="35">
        <v>38</v>
      </c>
      <c r="Y58" s="35"/>
      <c r="Z58" s="12"/>
      <c r="AA58" s="4"/>
      <c r="AB58" s="4"/>
      <c r="AC58" s="34">
        <f t="shared" si="12"/>
        <v>34.100000000000364</v>
      </c>
      <c r="AD58" s="4"/>
      <c r="AG58" s="41">
        <v>9965.9</v>
      </c>
      <c r="AH58" s="4"/>
    </row>
    <row r="59" spans="1:35" s="45" customFormat="1" ht="63" x14ac:dyDescent="0.25">
      <c r="A59" s="35">
        <v>9</v>
      </c>
      <c r="B59" s="132"/>
      <c r="C59" s="37" t="s">
        <v>68</v>
      </c>
      <c r="D59" s="37" t="s">
        <v>124</v>
      </c>
      <c r="E59" s="86" t="s">
        <v>125</v>
      </c>
      <c r="F59" s="35">
        <v>1418</v>
      </c>
      <c r="G59" s="35"/>
      <c r="H59" s="39">
        <v>1</v>
      </c>
      <c r="I59" s="40"/>
      <c r="J59" s="40">
        <v>44750</v>
      </c>
      <c r="K59" s="40">
        <v>40000</v>
      </c>
      <c r="L59" s="41">
        <v>40000</v>
      </c>
      <c r="M59" s="38"/>
      <c r="N59" s="39"/>
      <c r="O59" s="39"/>
      <c r="P59" s="38"/>
      <c r="Q59" s="38"/>
      <c r="R59" s="38"/>
      <c r="S59" s="43"/>
      <c r="T59" s="38"/>
      <c r="U59" s="38"/>
      <c r="V59" s="38"/>
      <c r="W59" s="43">
        <v>1</v>
      </c>
      <c r="X59" s="35">
        <v>45</v>
      </c>
      <c r="Y59" s="35"/>
      <c r="Z59" s="12"/>
      <c r="AA59" s="4"/>
      <c r="AB59" s="4"/>
      <c r="AC59" s="34">
        <f t="shared" si="12"/>
        <v>0</v>
      </c>
      <c r="AD59" s="4"/>
      <c r="AG59" s="41">
        <v>40000</v>
      </c>
      <c r="AH59" s="4"/>
    </row>
    <row r="60" spans="1:35" s="45" customFormat="1" ht="78.75" x14ac:dyDescent="0.25">
      <c r="A60" s="35">
        <v>10</v>
      </c>
      <c r="B60" s="132"/>
      <c r="C60" s="37" t="s">
        <v>68</v>
      </c>
      <c r="D60" s="77" t="s">
        <v>126</v>
      </c>
      <c r="E60" s="37" t="s">
        <v>114</v>
      </c>
      <c r="F60" s="35" t="s">
        <v>115</v>
      </c>
      <c r="G60" s="35"/>
      <c r="H60" s="39">
        <v>1</v>
      </c>
      <c r="I60" s="40"/>
      <c r="J60" s="40">
        <v>9991.2000000000007</v>
      </c>
      <c r="K60" s="40">
        <v>10000</v>
      </c>
      <c r="L60" s="76">
        <v>9625</v>
      </c>
      <c r="M60" s="38"/>
      <c r="N60" s="43"/>
      <c r="O60" s="39"/>
      <c r="P60" s="39"/>
      <c r="Q60" s="38"/>
      <c r="R60" s="38"/>
      <c r="S60" s="44"/>
      <c r="T60" s="38"/>
      <c r="U60" s="44"/>
      <c r="V60" s="38"/>
      <c r="W60" s="35">
        <v>1</v>
      </c>
      <c r="X60" s="35">
        <v>600</v>
      </c>
      <c r="Y60" s="35"/>
      <c r="Z60" s="12"/>
      <c r="AA60" s="4"/>
      <c r="AB60" s="4"/>
      <c r="AC60" s="34">
        <f t="shared" si="12"/>
        <v>375</v>
      </c>
      <c r="AD60" s="4"/>
      <c r="AG60" s="41"/>
      <c r="AH60" s="4"/>
    </row>
    <row r="61" spans="1:35" s="45" customFormat="1" ht="94.5" x14ac:dyDescent="0.25">
      <c r="A61" s="35">
        <v>11</v>
      </c>
      <c r="B61" s="132"/>
      <c r="C61" s="37" t="s">
        <v>68</v>
      </c>
      <c r="D61" s="37" t="s">
        <v>127</v>
      </c>
      <c r="E61" s="37" t="s">
        <v>114</v>
      </c>
      <c r="F61" s="35" t="s">
        <v>115</v>
      </c>
      <c r="G61" s="35"/>
      <c r="H61" s="39">
        <v>1</v>
      </c>
      <c r="I61" s="40"/>
      <c r="J61" s="75">
        <v>29030</v>
      </c>
      <c r="K61" s="40">
        <v>30000</v>
      </c>
      <c r="L61" s="41">
        <v>29030</v>
      </c>
      <c r="M61" s="38"/>
      <c r="N61" s="39"/>
      <c r="O61" s="39"/>
      <c r="P61" s="43"/>
      <c r="Q61" s="38"/>
      <c r="R61" s="43"/>
      <c r="S61" s="43"/>
      <c r="T61" s="43"/>
      <c r="U61" s="38"/>
      <c r="V61" s="43"/>
      <c r="W61" s="43">
        <v>1</v>
      </c>
      <c r="X61" s="35">
        <v>450</v>
      </c>
      <c r="Y61" s="35"/>
      <c r="Z61" s="12"/>
      <c r="AA61" s="4"/>
      <c r="AB61" s="4"/>
      <c r="AC61" s="34">
        <f t="shared" si="12"/>
        <v>970</v>
      </c>
      <c r="AD61" s="4"/>
      <c r="AG61" s="41">
        <v>29030</v>
      </c>
      <c r="AH61" s="4"/>
    </row>
    <row r="62" spans="1:35" s="45" customFormat="1" ht="47.25" x14ac:dyDescent="0.25">
      <c r="A62" s="35">
        <v>12</v>
      </c>
      <c r="B62" s="132"/>
      <c r="C62" s="37" t="s">
        <v>44</v>
      </c>
      <c r="D62" s="37" t="s">
        <v>128</v>
      </c>
      <c r="E62" s="37" t="s">
        <v>67</v>
      </c>
      <c r="F62" s="35">
        <v>1419</v>
      </c>
      <c r="G62" s="35"/>
      <c r="H62" s="39">
        <v>1</v>
      </c>
      <c r="I62" s="40"/>
      <c r="J62" s="40">
        <v>20060</v>
      </c>
      <c r="K62" s="40">
        <v>20000</v>
      </c>
      <c r="L62" s="41">
        <v>20000</v>
      </c>
      <c r="M62" s="38"/>
      <c r="N62" s="39"/>
      <c r="O62" s="39"/>
      <c r="P62" s="38"/>
      <c r="Q62" s="38"/>
      <c r="R62" s="38"/>
      <c r="S62" s="35"/>
      <c r="T62" s="38"/>
      <c r="U62" s="38"/>
      <c r="V62" s="38"/>
      <c r="W62" s="43">
        <v>1</v>
      </c>
      <c r="X62" s="35">
        <v>85</v>
      </c>
      <c r="Y62" s="35"/>
      <c r="Z62" s="12"/>
      <c r="AA62" s="4"/>
      <c r="AB62" s="4"/>
      <c r="AC62" s="34">
        <f>(K62-L62)</f>
        <v>0</v>
      </c>
      <c r="AD62" s="4"/>
      <c r="AG62" s="41">
        <v>20000</v>
      </c>
      <c r="AH62" s="4"/>
    </row>
    <row r="63" spans="1:35" s="45" customFormat="1" ht="78.75" x14ac:dyDescent="0.25">
      <c r="A63" s="35">
        <v>13</v>
      </c>
      <c r="B63" s="132"/>
      <c r="C63" s="37" t="s">
        <v>44</v>
      </c>
      <c r="D63" s="37" t="s">
        <v>129</v>
      </c>
      <c r="E63" s="37" t="s">
        <v>86</v>
      </c>
      <c r="F63" s="35">
        <v>1400</v>
      </c>
      <c r="G63" s="35"/>
      <c r="H63" s="39">
        <v>1</v>
      </c>
      <c r="I63" s="40"/>
      <c r="J63" s="40">
        <v>124888.25</v>
      </c>
      <c r="K63" s="40">
        <v>125000</v>
      </c>
      <c r="L63" s="41">
        <v>124888.25</v>
      </c>
      <c r="M63" s="38"/>
      <c r="N63" s="38"/>
      <c r="O63" s="35"/>
      <c r="P63" s="43"/>
      <c r="Q63" s="38"/>
      <c r="R63" s="43"/>
      <c r="S63" s="43"/>
      <c r="T63" s="38"/>
      <c r="U63" s="38"/>
      <c r="V63" s="38"/>
      <c r="W63" s="35">
        <v>1</v>
      </c>
      <c r="X63" s="35"/>
      <c r="Y63" s="35"/>
      <c r="Z63" s="12"/>
      <c r="AA63" s="61"/>
      <c r="AB63" s="61"/>
      <c r="AC63" s="34">
        <f t="shared" si="12"/>
        <v>111.75</v>
      </c>
      <c r="AD63" s="61"/>
      <c r="AE63" s="78"/>
      <c r="AF63" s="60"/>
      <c r="AG63" s="41"/>
      <c r="AH63" s="4"/>
    </row>
    <row r="64" spans="1:35" s="45" customFormat="1" ht="78.75" x14ac:dyDescent="0.25">
      <c r="A64" s="35">
        <v>14</v>
      </c>
      <c r="B64" s="132"/>
      <c r="C64" s="37" t="s">
        <v>44</v>
      </c>
      <c r="D64" s="37" t="s">
        <v>130</v>
      </c>
      <c r="E64" s="37" t="s">
        <v>82</v>
      </c>
      <c r="F64" s="35">
        <v>1329</v>
      </c>
      <c r="G64" s="35"/>
      <c r="H64" s="39">
        <v>1</v>
      </c>
      <c r="I64" s="57"/>
      <c r="J64" s="40">
        <v>25000</v>
      </c>
      <c r="K64" s="57">
        <v>25000</v>
      </c>
      <c r="L64" s="58">
        <v>25000</v>
      </c>
      <c r="M64" s="38"/>
      <c r="N64" s="38"/>
      <c r="O64" s="39"/>
      <c r="P64" s="38"/>
      <c r="Q64" s="38"/>
      <c r="R64" s="38"/>
      <c r="S64" s="35"/>
      <c r="T64" s="38"/>
      <c r="U64" s="38"/>
      <c r="V64" s="38"/>
      <c r="W64" s="43">
        <v>1</v>
      </c>
      <c r="X64" s="35">
        <v>78</v>
      </c>
      <c r="Y64" s="38"/>
      <c r="Z64" s="11"/>
      <c r="AA64" s="61"/>
      <c r="AB64" s="61"/>
      <c r="AC64" s="34">
        <f>(K64-L64)</f>
        <v>0</v>
      </c>
      <c r="AD64" s="61"/>
      <c r="AE64" s="60"/>
      <c r="AF64" s="60"/>
      <c r="AG64" s="58">
        <v>25000</v>
      </c>
      <c r="AH64" s="4"/>
    </row>
    <row r="65" spans="1:35" ht="47.25" x14ac:dyDescent="0.25">
      <c r="A65" s="35">
        <v>15</v>
      </c>
      <c r="B65" s="132"/>
      <c r="C65" s="37" t="s">
        <v>44</v>
      </c>
      <c r="D65" s="37" t="s">
        <v>131</v>
      </c>
      <c r="E65" s="37" t="s">
        <v>132</v>
      </c>
      <c r="F65" s="35">
        <v>1327</v>
      </c>
      <c r="G65" s="35"/>
      <c r="H65" s="39">
        <v>1</v>
      </c>
      <c r="I65" s="57"/>
      <c r="J65" s="57">
        <v>150000</v>
      </c>
      <c r="K65" s="57">
        <v>150000</v>
      </c>
      <c r="L65" s="58">
        <v>150000</v>
      </c>
      <c r="M65" s="38"/>
      <c r="N65" s="38"/>
      <c r="O65" s="39"/>
      <c r="P65" s="43"/>
      <c r="Q65" s="38"/>
      <c r="R65" s="43"/>
      <c r="S65" s="43"/>
      <c r="T65" s="38"/>
      <c r="U65" s="43"/>
      <c r="V65" s="43"/>
      <c r="W65" s="43">
        <v>1</v>
      </c>
      <c r="X65" s="35">
        <v>857</v>
      </c>
      <c r="Y65" s="35"/>
      <c r="Z65" s="12"/>
      <c r="AA65" s="61"/>
      <c r="AB65" s="61"/>
      <c r="AC65" s="34">
        <f t="shared" si="12"/>
        <v>0</v>
      </c>
      <c r="AD65" s="61"/>
      <c r="AE65" s="60"/>
      <c r="AF65" s="60"/>
      <c r="AG65" s="58"/>
    </row>
    <row r="66" spans="1:35" ht="47.25" x14ac:dyDescent="0.25">
      <c r="A66" s="35">
        <v>16</v>
      </c>
      <c r="B66" s="132"/>
      <c r="C66" s="37" t="s">
        <v>44</v>
      </c>
      <c r="D66" s="37" t="s">
        <v>133</v>
      </c>
      <c r="E66" s="37" t="s">
        <v>43</v>
      </c>
      <c r="F66" s="35">
        <v>1338</v>
      </c>
      <c r="G66" s="35"/>
      <c r="H66" s="39">
        <v>1</v>
      </c>
      <c r="I66" s="57"/>
      <c r="J66" s="40">
        <v>27500</v>
      </c>
      <c r="K66" s="57">
        <v>25000</v>
      </c>
      <c r="L66" s="58">
        <v>25000</v>
      </c>
      <c r="M66" s="38"/>
      <c r="N66" s="38"/>
      <c r="O66" s="39"/>
      <c r="P66" s="59"/>
      <c r="Q66" s="38"/>
      <c r="R66" s="38"/>
      <c r="S66" s="67"/>
      <c r="T66" s="38"/>
      <c r="U66" s="38"/>
      <c r="V66" s="38"/>
      <c r="W66" s="43">
        <v>1</v>
      </c>
      <c r="X66" s="35">
        <v>35</v>
      </c>
      <c r="Y66" s="67"/>
      <c r="Z66" s="8"/>
      <c r="AA66" s="61"/>
      <c r="AB66" s="61"/>
      <c r="AC66" s="34">
        <f t="shared" si="12"/>
        <v>0</v>
      </c>
      <c r="AD66" s="61"/>
      <c r="AE66" s="60"/>
      <c r="AF66" s="60"/>
      <c r="AG66" s="58">
        <v>25000</v>
      </c>
    </row>
    <row r="67" spans="1:35" ht="78.75" x14ac:dyDescent="0.25">
      <c r="A67" s="35">
        <v>17</v>
      </c>
      <c r="B67" s="132"/>
      <c r="C67" s="37" t="s">
        <v>44</v>
      </c>
      <c r="D67" s="37" t="s">
        <v>134</v>
      </c>
      <c r="E67" s="37" t="s">
        <v>135</v>
      </c>
      <c r="F67" s="35">
        <v>1353</v>
      </c>
      <c r="G67" s="35"/>
      <c r="H67" s="39">
        <v>1</v>
      </c>
      <c r="I67" s="57"/>
      <c r="J67" s="40">
        <v>99995</v>
      </c>
      <c r="K67" s="57">
        <v>100000</v>
      </c>
      <c r="L67" s="58">
        <v>99995</v>
      </c>
      <c r="M67" s="38"/>
      <c r="N67" s="38"/>
      <c r="O67" s="39"/>
      <c r="P67" s="43"/>
      <c r="Q67" s="38"/>
      <c r="R67" s="38"/>
      <c r="S67" s="43"/>
      <c r="T67" s="38"/>
      <c r="U67" s="43"/>
      <c r="V67" s="59"/>
      <c r="W67" s="43">
        <v>1</v>
      </c>
      <c r="X67" s="35"/>
      <c r="Y67" s="67"/>
      <c r="Z67" s="8"/>
      <c r="AA67" s="61"/>
      <c r="AB67" s="61"/>
      <c r="AC67" s="34">
        <f t="shared" si="12"/>
        <v>5</v>
      </c>
      <c r="AD67" s="61"/>
      <c r="AE67" s="60"/>
      <c r="AF67" s="60"/>
      <c r="AG67" s="58">
        <v>99995</v>
      </c>
    </row>
    <row r="68" spans="1:35" s="45" customFormat="1" ht="94.5" x14ac:dyDescent="0.25">
      <c r="A68" s="35">
        <v>18</v>
      </c>
      <c r="B68" s="132"/>
      <c r="C68" s="37" t="s">
        <v>44</v>
      </c>
      <c r="D68" s="37" t="s">
        <v>136</v>
      </c>
      <c r="E68" s="37" t="s">
        <v>114</v>
      </c>
      <c r="F68" s="35" t="s">
        <v>115</v>
      </c>
      <c r="G68" s="35"/>
      <c r="H68" s="39">
        <v>1</v>
      </c>
      <c r="I68" s="57"/>
      <c r="J68" s="40"/>
      <c r="K68" s="57">
        <v>100000</v>
      </c>
      <c r="L68" s="79">
        <v>99998</v>
      </c>
      <c r="M68" s="48"/>
      <c r="N68" s="39"/>
      <c r="O68" s="39"/>
      <c r="P68" s="38"/>
      <c r="Q68" s="38"/>
      <c r="R68" s="38"/>
      <c r="S68" s="35"/>
      <c r="T68" s="38"/>
      <c r="U68" s="43"/>
      <c r="V68" s="43"/>
      <c r="W68" s="43">
        <v>1</v>
      </c>
      <c r="X68" s="35"/>
      <c r="Y68" s="35"/>
      <c r="Z68" s="12"/>
      <c r="AA68" s="61"/>
      <c r="AB68" s="61"/>
      <c r="AC68" s="34">
        <f t="shared" si="12"/>
        <v>2</v>
      </c>
      <c r="AD68" s="61"/>
      <c r="AE68" s="60"/>
      <c r="AF68" s="60"/>
      <c r="AG68" s="58">
        <v>46288</v>
      </c>
      <c r="AH68" s="4">
        <v>46288</v>
      </c>
      <c r="AI68" s="45">
        <v>14950</v>
      </c>
    </row>
    <row r="69" spans="1:35" ht="47.25" x14ac:dyDescent="0.25">
      <c r="A69" s="35">
        <v>19</v>
      </c>
      <c r="B69" s="132"/>
      <c r="C69" s="37" t="s">
        <v>44</v>
      </c>
      <c r="D69" s="37" t="s">
        <v>137</v>
      </c>
      <c r="E69" s="37" t="s">
        <v>75</v>
      </c>
      <c r="F69" s="35">
        <v>1372</v>
      </c>
      <c r="G69" s="35"/>
      <c r="H69" s="39">
        <v>1</v>
      </c>
      <c r="I69" s="57"/>
      <c r="J69" s="40">
        <v>28500</v>
      </c>
      <c r="K69" s="57">
        <v>20000</v>
      </c>
      <c r="L69" s="58">
        <v>20000</v>
      </c>
      <c r="M69" s="48"/>
      <c r="N69" s="39"/>
      <c r="O69" s="39"/>
      <c r="P69" s="59"/>
      <c r="Q69" s="38"/>
      <c r="R69" s="38"/>
      <c r="S69" s="67"/>
      <c r="T69" s="38"/>
      <c r="U69" s="38"/>
      <c r="V69" s="38"/>
      <c r="W69" s="43">
        <v>1</v>
      </c>
      <c r="X69" s="35">
        <v>45</v>
      </c>
      <c r="Y69" s="67"/>
      <c r="Z69" s="8"/>
      <c r="AA69" s="61"/>
      <c r="AB69" s="61"/>
      <c r="AC69" s="34">
        <f t="shared" si="12"/>
        <v>0</v>
      </c>
      <c r="AD69" s="61"/>
      <c r="AE69" s="60"/>
      <c r="AF69" s="60"/>
      <c r="AG69" s="58">
        <v>20000</v>
      </c>
    </row>
    <row r="70" spans="1:35" ht="63" x14ac:dyDescent="0.25">
      <c r="A70" s="35">
        <v>20</v>
      </c>
      <c r="B70" s="132"/>
      <c r="C70" s="37" t="s">
        <v>68</v>
      </c>
      <c r="D70" s="37" t="s">
        <v>138</v>
      </c>
      <c r="E70" s="37" t="s">
        <v>75</v>
      </c>
      <c r="F70" s="35">
        <v>1372</v>
      </c>
      <c r="G70" s="35"/>
      <c r="H70" s="39">
        <v>1</v>
      </c>
      <c r="I70" s="57"/>
      <c r="J70" s="40">
        <v>10000</v>
      </c>
      <c r="K70" s="57">
        <v>10000</v>
      </c>
      <c r="L70" s="58">
        <v>10000</v>
      </c>
      <c r="M70" s="48"/>
      <c r="N70" s="39"/>
      <c r="O70" s="39"/>
      <c r="P70" s="59"/>
      <c r="Q70" s="38"/>
      <c r="R70" s="38"/>
      <c r="S70" s="67"/>
      <c r="T70" s="38"/>
      <c r="U70" s="38"/>
      <c r="V70" s="38"/>
      <c r="W70" s="43">
        <v>1</v>
      </c>
      <c r="X70" s="35"/>
      <c r="Y70" s="35"/>
      <c r="Z70" s="12"/>
      <c r="AA70" s="61"/>
      <c r="AB70" s="61"/>
      <c r="AC70" s="34">
        <f t="shared" si="12"/>
        <v>0</v>
      </c>
      <c r="AD70" s="61"/>
      <c r="AE70" s="60"/>
      <c r="AF70" s="60"/>
      <c r="AG70" s="58">
        <v>10000</v>
      </c>
    </row>
    <row r="71" spans="1:35" ht="78.75" x14ac:dyDescent="0.25">
      <c r="A71" s="35">
        <v>21</v>
      </c>
      <c r="B71" s="132"/>
      <c r="C71" s="37" t="s">
        <v>117</v>
      </c>
      <c r="D71" s="37" t="s">
        <v>139</v>
      </c>
      <c r="E71" s="37" t="s">
        <v>48</v>
      </c>
      <c r="F71" s="35">
        <v>1425</v>
      </c>
      <c r="G71" s="35"/>
      <c r="H71" s="39">
        <v>1</v>
      </c>
      <c r="I71" s="57"/>
      <c r="J71" s="40">
        <v>9965.9</v>
      </c>
      <c r="K71" s="57">
        <v>10000</v>
      </c>
      <c r="L71" s="41">
        <v>9965.9</v>
      </c>
      <c r="M71" s="48"/>
      <c r="N71" s="39"/>
      <c r="O71" s="39"/>
      <c r="P71" s="39"/>
      <c r="Q71" s="38"/>
      <c r="R71" s="38"/>
      <c r="S71" s="43"/>
      <c r="T71" s="38"/>
      <c r="U71" s="38"/>
      <c r="V71" s="38"/>
      <c r="W71" s="35">
        <v>1</v>
      </c>
      <c r="X71" s="35"/>
      <c r="Y71" s="35"/>
      <c r="Z71" s="12"/>
      <c r="AA71" s="61"/>
      <c r="AB71" s="61"/>
      <c r="AC71" s="34">
        <f t="shared" si="12"/>
        <v>34.100000000000364</v>
      </c>
      <c r="AD71" s="61"/>
      <c r="AE71" s="60"/>
      <c r="AF71" s="60"/>
      <c r="AG71" s="41">
        <v>9965.9</v>
      </c>
    </row>
    <row r="72" spans="1:35" ht="47.25" x14ac:dyDescent="0.25">
      <c r="A72" s="35">
        <v>22</v>
      </c>
      <c r="B72" s="132"/>
      <c r="C72" s="37" t="s">
        <v>44</v>
      </c>
      <c r="D72" s="37" t="s">
        <v>140</v>
      </c>
      <c r="E72" s="37" t="s">
        <v>106</v>
      </c>
      <c r="F72" s="35">
        <v>1344</v>
      </c>
      <c r="G72" s="35"/>
      <c r="H72" s="39">
        <v>1</v>
      </c>
      <c r="I72" s="57"/>
      <c r="J72" s="40">
        <v>24914.75</v>
      </c>
      <c r="K72" s="57">
        <v>25000</v>
      </c>
      <c r="L72" s="76">
        <v>24914.75</v>
      </c>
      <c r="M72" s="48"/>
      <c r="N72" s="39"/>
      <c r="O72" s="39"/>
      <c r="P72" s="39"/>
      <c r="Q72" s="38"/>
      <c r="R72" s="38"/>
      <c r="S72" s="43"/>
      <c r="T72" s="38"/>
      <c r="U72" s="38"/>
      <c r="V72" s="38"/>
      <c r="W72" s="35">
        <v>1</v>
      </c>
      <c r="X72" s="35"/>
      <c r="Y72" s="35"/>
      <c r="Z72" s="12"/>
      <c r="AA72" s="61"/>
      <c r="AB72" s="61"/>
      <c r="AC72" s="34">
        <f t="shared" si="12"/>
        <v>85.25</v>
      </c>
      <c r="AD72" s="61"/>
      <c r="AE72" s="60"/>
      <c r="AF72" s="60"/>
      <c r="AG72" s="76">
        <v>24914.75</v>
      </c>
    </row>
    <row r="73" spans="1:35" ht="71.25" x14ac:dyDescent="0.25">
      <c r="A73" s="35">
        <v>23</v>
      </c>
      <c r="B73" s="132"/>
      <c r="C73" s="37" t="s">
        <v>41</v>
      </c>
      <c r="D73" s="80" t="s">
        <v>141</v>
      </c>
      <c r="E73" s="37" t="s">
        <v>142</v>
      </c>
      <c r="F73" s="35">
        <v>1354</v>
      </c>
      <c r="G73" s="35"/>
      <c r="H73" s="39">
        <v>1</v>
      </c>
      <c r="I73" s="57"/>
      <c r="J73" s="40">
        <v>9965.9</v>
      </c>
      <c r="K73" s="57">
        <v>10000</v>
      </c>
      <c r="L73" s="41">
        <v>9965.9</v>
      </c>
      <c r="M73" s="48"/>
      <c r="N73" s="39"/>
      <c r="O73" s="39"/>
      <c r="P73" s="39"/>
      <c r="Q73" s="38"/>
      <c r="R73" s="38"/>
      <c r="S73" s="43"/>
      <c r="T73" s="38"/>
      <c r="U73" s="38"/>
      <c r="V73" s="38"/>
      <c r="W73" s="35">
        <v>1</v>
      </c>
      <c r="X73" s="35"/>
      <c r="Y73" s="35"/>
      <c r="Z73" s="12"/>
      <c r="AA73" s="61"/>
      <c r="AB73" s="61"/>
      <c r="AC73" s="34">
        <f>(K73-L73)</f>
        <v>34.100000000000364</v>
      </c>
      <c r="AD73" s="61"/>
      <c r="AE73" s="60"/>
      <c r="AF73" s="60"/>
      <c r="AG73" s="41">
        <v>9965.9</v>
      </c>
    </row>
    <row r="74" spans="1:35" ht="57" x14ac:dyDescent="0.25">
      <c r="A74" s="35">
        <v>24</v>
      </c>
      <c r="B74" s="132"/>
      <c r="C74" s="37" t="s">
        <v>41</v>
      </c>
      <c r="D74" s="80" t="s">
        <v>143</v>
      </c>
      <c r="E74" s="37" t="s">
        <v>135</v>
      </c>
      <c r="F74" s="35">
        <v>1353</v>
      </c>
      <c r="G74" s="35"/>
      <c r="H74" s="39">
        <v>1</v>
      </c>
      <c r="I74" s="57"/>
      <c r="J74" s="40">
        <v>12101.45</v>
      </c>
      <c r="K74" s="57">
        <v>12000</v>
      </c>
      <c r="L74" s="58">
        <v>12000</v>
      </c>
      <c r="M74" s="48"/>
      <c r="N74" s="39"/>
      <c r="O74" s="39"/>
      <c r="P74" s="39"/>
      <c r="Q74" s="38"/>
      <c r="R74" s="38"/>
      <c r="S74" s="43"/>
      <c r="T74" s="38"/>
      <c r="U74" s="38"/>
      <c r="V74" s="38"/>
      <c r="W74" s="35">
        <v>1</v>
      </c>
      <c r="X74" s="35"/>
      <c r="Y74" s="35"/>
      <c r="Z74" s="12"/>
      <c r="AA74" s="61"/>
      <c r="AB74" s="61"/>
      <c r="AC74" s="34">
        <f t="shared" si="12"/>
        <v>0</v>
      </c>
      <c r="AD74" s="61"/>
      <c r="AE74" s="60"/>
      <c r="AF74" s="60"/>
      <c r="AG74" s="58">
        <v>12000</v>
      </c>
    </row>
    <row r="75" spans="1:35" ht="57" x14ac:dyDescent="0.25">
      <c r="A75" s="35">
        <v>25</v>
      </c>
      <c r="B75" s="132"/>
      <c r="C75" s="37" t="s">
        <v>41</v>
      </c>
      <c r="D75" s="80" t="s">
        <v>144</v>
      </c>
      <c r="E75" s="37" t="s">
        <v>100</v>
      </c>
      <c r="F75" s="35">
        <v>1351</v>
      </c>
      <c r="G75" s="35"/>
      <c r="H75" s="39">
        <v>1</v>
      </c>
      <c r="I75" s="57"/>
      <c r="J75" s="40">
        <v>12101.45</v>
      </c>
      <c r="K75" s="57">
        <v>12000</v>
      </c>
      <c r="L75" s="58">
        <v>12000</v>
      </c>
      <c r="M75" s="48"/>
      <c r="N75" s="39"/>
      <c r="O75" s="39"/>
      <c r="P75" s="39"/>
      <c r="Q75" s="38"/>
      <c r="R75" s="38"/>
      <c r="S75" s="43"/>
      <c r="T75" s="38"/>
      <c r="U75" s="38"/>
      <c r="V75" s="38"/>
      <c r="W75" s="35">
        <v>1</v>
      </c>
      <c r="X75" s="35"/>
      <c r="Y75" s="35"/>
      <c r="Z75" s="12"/>
      <c r="AA75" s="61"/>
      <c r="AB75" s="61"/>
      <c r="AC75" s="34">
        <f t="shared" si="12"/>
        <v>0</v>
      </c>
      <c r="AD75" s="61"/>
      <c r="AE75" s="60"/>
      <c r="AF75" s="60"/>
      <c r="AG75" s="58">
        <v>12000</v>
      </c>
    </row>
    <row r="76" spans="1:35" ht="57" x14ac:dyDescent="0.25">
      <c r="A76" s="35">
        <v>26</v>
      </c>
      <c r="B76" s="132"/>
      <c r="C76" s="37" t="s">
        <v>41</v>
      </c>
      <c r="D76" s="80" t="s">
        <v>145</v>
      </c>
      <c r="E76" s="37" t="s">
        <v>100</v>
      </c>
      <c r="F76" s="35">
        <v>1351</v>
      </c>
      <c r="G76" s="35"/>
      <c r="H76" s="39">
        <v>1</v>
      </c>
      <c r="I76" s="57"/>
      <c r="J76" s="40">
        <v>28500</v>
      </c>
      <c r="K76" s="57">
        <v>25000</v>
      </c>
      <c r="L76" s="58">
        <v>25000</v>
      </c>
      <c r="M76" s="48"/>
      <c r="N76" s="39"/>
      <c r="O76" s="39"/>
      <c r="P76" s="43"/>
      <c r="Q76" s="38"/>
      <c r="R76" s="38"/>
      <c r="S76" s="43"/>
      <c r="T76" s="38"/>
      <c r="U76" s="38"/>
      <c r="V76" s="43"/>
      <c r="W76" s="43">
        <v>1</v>
      </c>
      <c r="X76" s="35"/>
      <c r="Y76" s="35"/>
      <c r="Z76" s="12"/>
      <c r="AA76" s="61"/>
      <c r="AB76" s="61"/>
      <c r="AC76" s="34">
        <f t="shared" si="12"/>
        <v>0</v>
      </c>
      <c r="AD76" s="61"/>
      <c r="AE76" s="60"/>
      <c r="AF76" s="60"/>
      <c r="AG76" s="58"/>
    </row>
    <row r="77" spans="1:35" ht="57" x14ac:dyDescent="0.25">
      <c r="A77" s="35">
        <v>27</v>
      </c>
      <c r="B77" s="132"/>
      <c r="C77" s="37" t="s">
        <v>41</v>
      </c>
      <c r="D77" s="80" t="s">
        <v>146</v>
      </c>
      <c r="E77" s="37" t="s">
        <v>147</v>
      </c>
      <c r="F77" s="35">
        <v>1352</v>
      </c>
      <c r="G77" s="35"/>
      <c r="H77" s="39">
        <v>1</v>
      </c>
      <c r="I77" s="57"/>
      <c r="J77" s="40">
        <v>12101.45</v>
      </c>
      <c r="K77" s="57">
        <v>12000</v>
      </c>
      <c r="L77" s="58">
        <v>12000</v>
      </c>
      <c r="M77" s="48"/>
      <c r="N77" s="39"/>
      <c r="O77" s="39"/>
      <c r="P77" s="39"/>
      <c r="Q77" s="38"/>
      <c r="R77" s="38"/>
      <c r="S77" s="43"/>
      <c r="T77" s="38"/>
      <c r="U77" s="38"/>
      <c r="V77" s="38"/>
      <c r="W77" s="35">
        <v>1</v>
      </c>
      <c r="X77" s="35"/>
      <c r="Y77" s="35"/>
      <c r="Z77" s="12"/>
      <c r="AA77" s="61"/>
      <c r="AB77" s="61"/>
      <c r="AC77" s="34">
        <f t="shared" si="12"/>
        <v>0</v>
      </c>
      <c r="AD77" s="61"/>
      <c r="AE77" s="60"/>
      <c r="AF77" s="60"/>
      <c r="AG77" s="58">
        <v>12000</v>
      </c>
    </row>
    <row r="78" spans="1:35" ht="57" x14ac:dyDescent="0.25">
      <c r="A78" s="35">
        <v>28</v>
      </c>
      <c r="B78" s="132"/>
      <c r="C78" s="37" t="s">
        <v>41</v>
      </c>
      <c r="D78" s="80" t="s">
        <v>148</v>
      </c>
      <c r="E78" s="37" t="s">
        <v>84</v>
      </c>
      <c r="F78" s="35">
        <v>1355</v>
      </c>
      <c r="G78" s="35"/>
      <c r="H78" s="39">
        <v>1</v>
      </c>
      <c r="I78" s="57"/>
      <c r="J78" s="40">
        <v>12101.45</v>
      </c>
      <c r="K78" s="57">
        <v>12000</v>
      </c>
      <c r="L78" s="58">
        <v>12000</v>
      </c>
      <c r="M78" s="48"/>
      <c r="N78" s="39"/>
      <c r="O78" s="39"/>
      <c r="P78" s="39"/>
      <c r="Q78" s="38"/>
      <c r="R78" s="38"/>
      <c r="S78" s="43"/>
      <c r="T78" s="38"/>
      <c r="U78" s="38"/>
      <c r="V78" s="38"/>
      <c r="W78" s="35">
        <v>1</v>
      </c>
      <c r="X78" s="35"/>
      <c r="Y78" s="35"/>
      <c r="Z78" s="12"/>
      <c r="AA78" s="61"/>
      <c r="AB78" s="61"/>
      <c r="AC78" s="34">
        <f t="shared" si="12"/>
        <v>0</v>
      </c>
      <c r="AD78" s="61"/>
      <c r="AE78" s="60"/>
      <c r="AF78" s="60"/>
      <c r="AG78" s="58">
        <v>12000</v>
      </c>
    </row>
    <row r="79" spans="1:35" ht="71.25" x14ac:dyDescent="0.25">
      <c r="A79" s="35">
        <v>29</v>
      </c>
      <c r="B79" s="132"/>
      <c r="C79" s="37" t="s">
        <v>41</v>
      </c>
      <c r="D79" s="80" t="s">
        <v>149</v>
      </c>
      <c r="E79" s="37" t="s">
        <v>93</v>
      </c>
      <c r="F79" s="35">
        <v>1370</v>
      </c>
      <c r="G79" s="35"/>
      <c r="H79" s="39">
        <v>1</v>
      </c>
      <c r="I79" s="57"/>
      <c r="J79" s="40">
        <v>12101.45</v>
      </c>
      <c r="K79" s="57">
        <v>12000</v>
      </c>
      <c r="L79" s="58">
        <v>12000</v>
      </c>
      <c r="M79" s="48"/>
      <c r="N79" s="39"/>
      <c r="O79" s="39"/>
      <c r="P79" s="39"/>
      <c r="Q79" s="38"/>
      <c r="R79" s="38"/>
      <c r="S79" s="43"/>
      <c r="T79" s="38"/>
      <c r="U79" s="38"/>
      <c r="V79" s="38"/>
      <c r="W79" s="35">
        <v>1</v>
      </c>
      <c r="X79" s="35"/>
      <c r="Y79" s="35"/>
      <c r="Z79" s="12"/>
      <c r="AA79" s="61"/>
      <c r="AB79" s="61"/>
      <c r="AC79" s="34">
        <f t="shared" si="12"/>
        <v>0</v>
      </c>
      <c r="AD79" s="61"/>
      <c r="AE79" s="60"/>
      <c r="AF79" s="60"/>
      <c r="AG79" s="58">
        <v>12000</v>
      </c>
    </row>
    <row r="80" spans="1:35" ht="71.25" x14ac:dyDescent="0.25">
      <c r="A80" s="35">
        <v>30</v>
      </c>
      <c r="B80" s="132"/>
      <c r="C80" s="37" t="s">
        <v>41</v>
      </c>
      <c r="D80" s="80" t="s">
        <v>150</v>
      </c>
      <c r="E80" s="37" t="s">
        <v>151</v>
      </c>
      <c r="F80" s="35">
        <v>1400</v>
      </c>
      <c r="G80" s="35"/>
      <c r="H80" s="39">
        <v>1</v>
      </c>
      <c r="I80" s="57"/>
      <c r="J80" s="40">
        <v>12101.45</v>
      </c>
      <c r="K80" s="57">
        <v>12000</v>
      </c>
      <c r="L80" s="58">
        <v>12000</v>
      </c>
      <c r="M80" s="48"/>
      <c r="N80" s="39"/>
      <c r="O80" s="39"/>
      <c r="P80" s="39"/>
      <c r="Q80" s="38"/>
      <c r="R80" s="38"/>
      <c r="S80" s="43"/>
      <c r="T80" s="38"/>
      <c r="U80" s="38"/>
      <c r="V80" s="38"/>
      <c r="W80" s="35">
        <v>1</v>
      </c>
      <c r="X80" s="35">
        <v>40</v>
      </c>
      <c r="Y80" s="35"/>
      <c r="Z80" s="12"/>
      <c r="AA80" s="61"/>
      <c r="AB80" s="61"/>
      <c r="AC80" s="34">
        <f>(K80-L80)</f>
        <v>0</v>
      </c>
      <c r="AD80" s="61"/>
      <c r="AE80" s="60"/>
      <c r="AF80" s="60"/>
      <c r="AG80" s="58">
        <v>12000</v>
      </c>
    </row>
    <row r="81" spans="1:37" ht="85.5" x14ac:dyDescent="0.25">
      <c r="A81" s="35">
        <v>31</v>
      </c>
      <c r="B81" s="132"/>
      <c r="C81" s="37" t="s">
        <v>41</v>
      </c>
      <c r="D81" s="80" t="s">
        <v>152</v>
      </c>
      <c r="E81" s="37" t="s">
        <v>153</v>
      </c>
      <c r="F81" s="35">
        <v>1411</v>
      </c>
      <c r="G81" s="35"/>
      <c r="H81" s="39">
        <v>1</v>
      </c>
      <c r="I81" s="57"/>
      <c r="J81" s="40">
        <v>12101.45</v>
      </c>
      <c r="K81" s="57">
        <v>12000</v>
      </c>
      <c r="L81" s="58">
        <v>12000</v>
      </c>
      <c r="M81" s="48"/>
      <c r="N81" s="39"/>
      <c r="O81" s="39"/>
      <c r="P81" s="39"/>
      <c r="Q81" s="38"/>
      <c r="R81" s="38"/>
      <c r="S81" s="43"/>
      <c r="T81" s="38"/>
      <c r="U81" s="38"/>
      <c r="V81" s="38"/>
      <c r="W81" s="35">
        <v>1</v>
      </c>
      <c r="X81" s="35">
        <v>200</v>
      </c>
      <c r="Y81" s="35"/>
      <c r="Z81" s="12"/>
      <c r="AA81" s="61"/>
      <c r="AB81" s="61"/>
      <c r="AC81" s="34">
        <f t="shared" si="12"/>
        <v>0</v>
      </c>
      <c r="AD81" s="61"/>
      <c r="AE81" s="60"/>
      <c r="AF81" s="60"/>
      <c r="AG81" s="58">
        <v>12000</v>
      </c>
    </row>
    <row r="82" spans="1:37" ht="71.25" x14ac:dyDescent="0.25">
      <c r="A82" s="35">
        <v>32</v>
      </c>
      <c r="B82" s="132"/>
      <c r="C82" s="37" t="s">
        <v>41</v>
      </c>
      <c r="D82" s="80" t="s">
        <v>154</v>
      </c>
      <c r="E82" s="37" t="s">
        <v>155</v>
      </c>
      <c r="F82" s="35">
        <v>1415</v>
      </c>
      <c r="G82" s="35"/>
      <c r="H82" s="39">
        <v>1</v>
      </c>
      <c r="I82" s="57"/>
      <c r="J82" s="40">
        <v>12101.45</v>
      </c>
      <c r="K82" s="57">
        <v>12000</v>
      </c>
      <c r="L82" s="58">
        <v>12000</v>
      </c>
      <c r="M82" s="48"/>
      <c r="N82" s="39"/>
      <c r="O82" s="39"/>
      <c r="P82" s="39"/>
      <c r="Q82" s="38"/>
      <c r="R82" s="38"/>
      <c r="S82" s="43"/>
      <c r="T82" s="38"/>
      <c r="U82" s="38"/>
      <c r="V82" s="38"/>
      <c r="W82" s="35">
        <v>1</v>
      </c>
      <c r="X82" s="35">
        <v>76</v>
      </c>
      <c r="Y82" s="35"/>
      <c r="Z82" s="12"/>
      <c r="AA82" s="61"/>
      <c r="AB82" s="61"/>
      <c r="AC82" s="34">
        <f t="shared" si="12"/>
        <v>0</v>
      </c>
      <c r="AD82" s="61"/>
      <c r="AE82" s="60"/>
      <c r="AF82" s="60"/>
      <c r="AG82" s="58">
        <v>12000</v>
      </c>
    </row>
    <row r="83" spans="1:37" ht="57" x14ac:dyDescent="0.25">
      <c r="A83" s="35">
        <v>33</v>
      </c>
      <c r="B83" s="132"/>
      <c r="C83" s="37" t="s">
        <v>41</v>
      </c>
      <c r="D83" s="80" t="s">
        <v>156</v>
      </c>
      <c r="E83" s="37" t="s">
        <v>157</v>
      </c>
      <c r="F83" s="35">
        <v>1416</v>
      </c>
      <c r="G83" s="35"/>
      <c r="H83" s="39">
        <v>1</v>
      </c>
      <c r="I83" s="57"/>
      <c r="J83" s="40">
        <v>12101.45</v>
      </c>
      <c r="K83" s="57">
        <v>12000</v>
      </c>
      <c r="L83" s="58">
        <v>12000</v>
      </c>
      <c r="M83" s="48"/>
      <c r="N83" s="39"/>
      <c r="O83" s="39"/>
      <c r="P83" s="39"/>
      <c r="Q83" s="38"/>
      <c r="R83" s="38"/>
      <c r="S83" s="43"/>
      <c r="T83" s="38"/>
      <c r="U83" s="38"/>
      <c r="V83" s="38"/>
      <c r="W83" s="35">
        <v>1</v>
      </c>
      <c r="X83" s="35">
        <v>38</v>
      </c>
      <c r="Y83" s="35"/>
      <c r="Z83" s="12"/>
      <c r="AA83" s="61"/>
      <c r="AB83" s="61"/>
      <c r="AC83" s="34">
        <f t="shared" si="12"/>
        <v>0</v>
      </c>
      <c r="AD83" s="61"/>
      <c r="AE83" s="60"/>
      <c r="AF83" s="60"/>
      <c r="AG83" s="58">
        <v>12000</v>
      </c>
    </row>
    <row r="84" spans="1:37" s="45" customFormat="1" ht="79.5" customHeight="1" x14ac:dyDescent="0.25">
      <c r="A84" s="35">
        <v>34</v>
      </c>
      <c r="B84" s="132"/>
      <c r="C84" s="37" t="s">
        <v>158</v>
      </c>
      <c r="D84" s="81" t="s">
        <v>159</v>
      </c>
      <c r="E84" s="37" t="s">
        <v>114</v>
      </c>
      <c r="F84" s="35" t="s">
        <v>115</v>
      </c>
      <c r="G84" s="35"/>
      <c r="H84" s="39">
        <v>1</v>
      </c>
      <c r="I84" s="57"/>
      <c r="J84" s="75">
        <v>99714.6</v>
      </c>
      <c r="K84" s="57">
        <v>100000</v>
      </c>
      <c r="L84" s="79">
        <v>99314.7</v>
      </c>
      <c r="M84" s="38"/>
      <c r="N84" s="43"/>
      <c r="O84" s="39"/>
      <c r="P84" s="39"/>
      <c r="Q84" s="38"/>
      <c r="R84" s="38"/>
      <c r="S84" s="35"/>
      <c r="T84" s="38"/>
      <c r="U84" s="38"/>
      <c r="V84" s="43"/>
      <c r="W84" s="43">
        <v>1</v>
      </c>
      <c r="X84" s="35"/>
      <c r="Y84" s="35"/>
      <c r="Z84" s="12"/>
      <c r="AA84" s="61"/>
      <c r="AB84" s="61"/>
      <c r="AC84" s="34">
        <f t="shared" si="12"/>
        <v>685.30000000000291</v>
      </c>
      <c r="AD84" s="61"/>
      <c r="AE84" s="60"/>
      <c r="AF84" s="60"/>
      <c r="AG84" s="58">
        <v>40000</v>
      </c>
      <c r="AH84" s="4">
        <v>15180</v>
      </c>
      <c r="AI84" s="4">
        <v>38760</v>
      </c>
      <c r="AJ84" s="47">
        <v>44134.7</v>
      </c>
      <c r="AK84" s="47">
        <f>SUM(AH84:AJ84)</f>
        <v>98074.7</v>
      </c>
    </row>
    <row r="85" spans="1:37" ht="63" customHeight="1" x14ac:dyDescent="0.25">
      <c r="A85" s="35">
        <v>35</v>
      </c>
      <c r="B85" s="132"/>
      <c r="C85" s="37" t="s">
        <v>41</v>
      </c>
      <c r="D85" s="82" t="s">
        <v>160</v>
      </c>
      <c r="E85" s="37" t="s">
        <v>161</v>
      </c>
      <c r="F85" s="35">
        <v>1325</v>
      </c>
      <c r="G85" s="35"/>
      <c r="H85" s="39">
        <v>1</v>
      </c>
      <c r="I85" s="57"/>
      <c r="J85" s="40">
        <v>11000</v>
      </c>
      <c r="K85" s="57">
        <v>8000</v>
      </c>
      <c r="L85" s="58">
        <v>8000</v>
      </c>
      <c r="M85" s="59"/>
      <c r="N85" s="43"/>
      <c r="O85" s="39"/>
      <c r="P85" s="39"/>
      <c r="Q85" s="38"/>
      <c r="R85" s="38"/>
      <c r="S85" s="39"/>
      <c r="T85" s="38"/>
      <c r="U85" s="38"/>
      <c r="V85" s="38"/>
      <c r="W85" s="35">
        <v>1</v>
      </c>
      <c r="X85" s="35">
        <v>70</v>
      </c>
      <c r="Y85" s="35"/>
      <c r="Z85" s="12"/>
      <c r="AA85" s="61"/>
      <c r="AB85" s="61"/>
      <c r="AC85" s="34">
        <f t="shared" si="12"/>
        <v>0</v>
      </c>
      <c r="AD85" s="61"/>
      <c r="AE85" s="60"/>
      <c r="AF85" s="60"/>
      <c r="AG85" s="58">
        <v>8000</v>
      </c>
    </row>
    <row r="86" spans="1:37" ht="48.75" customHeight="1" x14ac:dyDescent="0.25">
      <c r="A86" s="35">
        <v>36</v>
      </c>
      <c r="B86" s="132"/>
      <c r="C86" s="37" t="s">
        <v>41</v>
      </c>
      <c r="D86" s="82" t="s">
        <v>162</v>
      </c>
      <c r="E86" s="37" t="s">
        <v>132</v>
      </c>
      <c r="F86" s="38">
        <v>1327</v>
      </c>
      <c r="G86" s="35"/>
      <c r="H86" s="39">
        <v>1</v>
      </c>
      <c r="I86" s="57"/>
      <c r="J86" s="40">
        <v>10150</v>
      </c>
      <c r="K86" s="57">
        <v>10000</v>
      </c>
      <c r="L86" s="58">
        <v>10000</v>
      </c>
      <c r="M86" s="59"/>
      <c r="N86" s="43"/>
      <c r="O86" s="39"/>
      <c r="P86" s="39"/>
      <c r="Q86" s="38"/>
      <c r="R86" s="38"/>
      <c r="S86" s="39"/>
      <c r="T86" s="38"/>
      <c r="U86" s="38"/>
      <c r="V86" s="38"/>
      <c r="W86" s="35">
        <v>1</v>
      </c>
      <c r="X86" s="35">
        <v>85</v>
      </c>
      <c r="Y86" s="35"/>
      <c r="Z86" s="12"/>
      <c r="AA86" s="61"/>
      <c r="AB86" s="61"/>
      <c r="AC86" s="34">
        <f t="shared" si="12"/>
        <v>0</v>
      </c>
      <c r="AD86" s="61"/>
      <c r="AE86" s="60"/>
      <c r="AF86" s="60"/>
      <c r="AG86" s="58">
        <v>10000</v>
      </c>
    </row>
    <row r="87" spans="1:37" ht="47.25" customHeight="1" x14ac:dyDescent="0.25">
      <c r="A87" s="35">
        <v>37</v>
      </c>
      <c r="B87" s="132"/>
      <c r="C87" s="37" t="s">
        <v>41</v>
      </c>
      <c r="D87" s="82" t="s">
        <v>163</v>
      </c>
      <c r="E87" s="37" t="s">
        <v>43</v>
      </c>
      <c r="F87" s="36">
        <v>1338</v>
      </c>
      <c r="G87" s="35"/>
      <c r="H87" s="39">
        <v>1</v>
      </c>
      <c r="I87" s="57"/>
      <c r="J87" s="40">
        <v>12101.45</v>
      </c>
      <c r="K87" s="57">
        <v>12000</v>
      </c>
      <c r="L87" s="58">
        <v>12000</v>
      </c>
      <c r="M87" s="59"/>
      <c r="N87" s="43"/>
      <c r="O87" s="39"/>
      <c r="P87" s="39"/>
      <c r="Q87" s="38"/>
      <c r="R87" s="38"/>
      <c r="S87" s="39"/>
      <c r="T87" s="38"/>
      <c r="U87" s="38"/>
      <c r="V87" s="38"/>
      <c r="W87" s="35">
        <v>1</v>
      </c>
      <c r="X87" s="35">
        <v>60</v>
      </c>
      <c r="Y87" s="35"/>
      <c r="Z87" s="12"/>
      <c r="AA87" s="61"/>
      <c r="AB87" s="61"/>
      <c r="AC87" s="34">
        <f t="shared" si="12"/>
        <v>0</v>
      </c>
      <c r="AD87" s="61"/>
      <c r="AE87" s="60"/>
      <c r="AF87" s="60"/>
      <c r="AG87" s="58">
        <v>12000</v>
      </c>
    </row>
    <row r="88" spans="1:37" ht="81" customHeight="1" x14ac:dyDescent="0.25">
      <c r="A88" s="35">
        <v>38</v>
      </c>
      <c r="B88" s="132"/>
      <c r="C88" s="37" t="s">
        <v>41</v>
      </c>
      <c r="D88" s="82" t="s">
        <v>164</v>
      </c>
      <c r="E88" s="37" t="s">
        <v>84</v>
      </c>
      <c r="F88" s="36">
        <v>1355</v>
      </c>
      <c r="G88" s="35"/>
      <c r="H88" s="39">
        <v>1</v>
      </c>
      <c r="I88" s="57"/>
      <c r="J88" s="40">
        <v>9965.9</v>
      </c>
      <c r="K88" s="57">
        <v>10000</v>
      </c>
      <c r="L88" s="58">
        <v>9965.9</v>
      </c>
      <c r="M88" s="59"/>
      <c r="N88" s="43"/>
      <c r="O88" s="39"/>
      <c r="P88" s="39"/>
      <c r="Q88" s="38"/>
      <c r="R88" s="38"/>
      <c r="S88" s="39"/>
      <c r="T88" s="38"/>
      <c r="U88" s="38"/>
      <c r="V88" s="38"/>
      <c r="W88" s="35">
        <v>1</v>
      </c>
      <c r="X88" s="35">
        <v>78</v>
      </c>
      <c r="Y88" s="35"/>
      <c r="Z88" s="12"/>
      <c r="AA88" s="61"/>
      <c r="AB88" s="61"/>
      <c r="AC88" s="34">
        <f t="shared" si="12"/>
        <v>34.100000000000364</v>
      </c>
      <c r="AD88" s="61"/>
      <c r="AE88" s="60"/>
      <c r="AF88" s="60"/>
      <c r="AG88" s="58">
        <v>9965.9</v>
      </c>
    </row>
    <row r="89" spans="1:37" ht="60.75" customHeight="1" x14ac:dyDescent="0.25">
      <c r="A89" s="35">
        <v>39</v>
      </c>
      <c r="B89" s="132"/>
      <c r="C89" s="37" t="s">
        <v>41</v>
      </c>
      <c r="D89" s="80" t="s">
        <v>165</v>
      </c>
      <c r="E89" s="37" t="s">
        <v>88</v>
      </c>
      <c r="F89" s="36">
        <v>1346</v>
      </c>
      <c r="G89" s="35"/>
      <c r="H89" s="39">
        <v>1</v>
      </c>
      <c r="I89" s="57"/>
      <c r="J89" s="40">
        <v>14950</v>
      </c>
      <c r="K89" s="57">
        <v>12000</v>
      </c>
      <c r="L89" s="58">
        <v>12000</v>
      </c>
      <c r="M89" s="59"/>
      <c r="N89" s="43"/>
      <c r="O89" s="39"/>
      <c r="P89" s="39"/>
      <c r="Q89" s="38"/>
      <c r="R89" s="38"/>
      <c r="S89" s="39"/>
      <c r="T89" s="38"/>
      <c r="U89" s="38"/>
      <c r="V89" s="38"/>
      <c r="W89" s="39">
        <v>1</v>
      </c>
      <c r="X89" s="35">
        <v>85</v>
      </c>
      <c r="Y89" s="35"/>
      <c r="Z89" s="12"/>
      <c r="AA89" s="61"/>
      <c r="AB89" s="61"/>
      <c r="AC89" s="34">
        <f t="shared" si="12"/>
        <v>0</v>
      </c>
      <c r="AD89" s="61"/>
      <c r="AE89" s="60"/>
      <c r="AF89" s="60"/>
      <c r="AG89" s="58">
        <v>12000</v>
      </c>
    </row>
    <row r="90" spans="1:37" ht="50.25" customHeight="1" x14ac:dyDescent="0.25">
      <c r="A90" s="35">
        <v>40</v>
      </c>
      <c r="B90" s="132"/>
      <c r="C90" s="37" t="s">
        <v>41</v>
      </c>
      <c r="D90" s="82" t="s">
        <v>166</v>
      </c>
      <c r="E90" s="37" t="s">
        <v>167</v>
      </c>
      <c r="F90" s="37">
        <v>1345</v>
      </c>
      <c r="G90" s="35"/>
      <c r="H90" s="39">
        <v>1</v>
      </c>
      <c r="I90" s="57"/>
      <c r="J90" s="40">
        <v>12101.45</v>
      </c>
      <c r="K90" s="57">
        <v>12000</v>
      </c>
      <c r="L90" s="58">
        <v>12000</v>
      </c>
      <c r="M90" s="59"/>
      <c r="N90" s="43"/>
      <c r="O90" s="39"/>
      <c r="P90" s="39"/>
      <c r="Q90" s="38"/>
      <c r="R90" s="38"/>
      <c r="S90" s="39"/>
      <c r="T90" s="38"/>
      <c r="U90" s="38"/>
      <c r="V90" s="38"/>
      <c r="W90" s="35">
        <v>1</v>
      </c>
      <c r="X90" s="35">
        <v>96</v>
      </c>
      <c r="Y90" s="35"/>
      <c r="Z90" s="12"/>
      <c r="AA90" s="61"/>
      <c r="AB90" s="61"/>
      <c r="AC90" s="34">
        <f t="shared" si="12"/>
        <v>0</v>
      </c>
      <c r="AD90" s="61"/>
      <c r="AE90" s="60"/>
      <c r="AF90" s="60"/>
      <c r="AG90" s="58">
        <v>12000</v>
      </c>
    </row>
    <row r="91" spans="1:37" ht="60.75" customHeight="1" x14ac:dyDescent="0.25">
      <c r="A91" s="35">
        <v>41</v>
      </c>
      <c r="B91" s="132"/>
      <c r="C91" s="37" t="s">
        <v>41</v>
      </c>
      <c r="D91" s="83" t="s">
        <v>168</v>
      </c>
      <c r="E91" s="37" t="s">
        <v>88</v>
      </c>
      <c r="F91" s="36">
        <v>1346</v>
      </c>
      <c r="G91" s="35"/>
      <c r="H91" s="39">
        <v>1</v>
      </c>
      <c r="I91" s="57"/>
      <c r="J91" s="40">
        <v>9860</v>
      </c>
      <c r="K91" s="57">
        <v>10000</v>
      </c>
      <c r="L91" s="58">
        <v>9860</v>
      </c>
      <c r="M91" s="59"/>
      <c r="N91" s="43"/>
      <c r="O91" s="39"/>
      <c r="P91" s="39"/>
      <c r="Q91" s="38"/>
      <c r="R91" s="39"/>
      <c r="S91" s="67"/>
      <c r="T91" s="38"/>
      <c r="U91" s="38"/>
      <c r="V91" s="39"/>
      <c r="W91" s="39">
        <v>1</v>
      </c>
      <c r="X91" s="35">
        <v>65</v>
      </c>
      <c r="Y91" s="35"/>
      <c r="Z91" s="12"/>
      <c r="AA91" s="61"/>
      <c r="AB91" s="61"/>
      <c r="AC91" s="34">
        <f t="shared" si="12"/>
        <v>140</v>
      </c>
      <c r="AD91" s="61"/>
      <c r="AE91" s="60"/>
      <c r="AF91" s="60"/>
      <c r="AG91" s="58">
        <v>9860</v>
      </c>
    </row>
    <row r="92" spans="1:37" ht="63" customHeight="1" x14ac:dyDescent="0.25">
      <c r="A92" s="35">
        <v>42</v>
      </c>
      <c r="B92" s="132"/>
      <c r="C92" s="37" t="s">
        <v>41</v>
      </c>
      <c r="D92" s="80" t="s">
        <v>169</v>
      </c>
      <c r="E92" s="37" t="s">
        <v>84</v>
      </c>
      <c r="F92" s="36">
        <v>1355</v>
      </c>
      <c r="G92" s="35"/>
      <c r="H92" s="39">
        <v>1</v>
      </c>
      <c r="I92" s="57"/>
      <c r="J92" s="40">
        <v>9860</v>
      </c>
      <c r="K92" s="57">
        <v>10000</v>
      </c>
      <c r="L92" s="58">
        <v>9860</v>
      </c>
      <c r="M92" s="59"/>
      <c r="N92" s="43"/>
      <c r="O92" s="39"/>
      <c r="P92" s="39"/>
      <c r="Q92" s="38"/>
      <c r="R92" s="38"/>
      <c r="S92" s="39"/>
      <c r="T92" s="38"/>
      <c r="U92" s="38"/>
      <c r="V92" s="38"/>
      <c r="W92" s="35">
        <v>1</v>
      </c>
      <c r="X92" s="35">
        <v>84</v>
      </c>
      <c r="Y92" s="35"/>
      <c r="Z92" s="12"/>
      <c r="AA92" s="61"/>
      <c r="AB92" s="61"/>
      <c r="AC92" s="34">
        <f t="shared" si="12"/>
        <v>140</v>
      </c>
      <c r="AD92" s="61"/>
      <c r="AE92" s="60"/>
      <c r="AF92" s="60"/>
      <c r="AG92" s="58">
        <v>9860</v>
      </c>
    </row>
    <row r="93" spans="1:37" ht="52.5" customHeight="1" x14ac:dyDescent="0.25">
      <c r="A93" s="35">
        <v>43</v>
      </c>
      <c r="B93" s="132"/>
      <c r="C93" s="37" t="s">
        <v>41</v>
      </c>
      <c r="D93" s="82" t="s">
        <v>170</v>
      </c>
      <c r="E93" s="86" t="s">
        <v>123</v>
      </c>
      <c r="F93" s="35">
        <v>1331</v>
      </c>
      <c r="G93" s="35"/>
      <c r="H93" s="39">
        <v>1</v>
      </c>
      <c r="I93" s="57"/>
      <c r="J93" s="40">
        <v>10150</v>
      </c>
      <c r="K93" s="57">
        <v>10000</v>
      </c>
      <c r="L93" s="58">
        <v>10000</v>
      </c>
      <c r="M93" s="59"/>
      <c r="N93" s="43"/>
      <c r="O93" s="39"/>
      <c r="P93" s="39"/>
      <c r="Q93" s="38"/>
      <c r="R93" s="38"/>
      <c r="S93" s="39"/>
      <c r="T93" s="38"/>
      <c r="U93" s="38"/>
      <c r="V93" s="38"/>
      <c r="W93" s="35">
        <v>1</v>
      </c>
      <c r="X93" s="35">
        <v>60</v>
      </c>
      <c r="Y93" s="35"/>
      <c r="Z93" s="12"/>
      <c r="AA93" s="61"/>
      <c r="AB93" s="61"/>
      <c r="AC93" s="34">
        <f t="shared" si="12"/>
        <v>0</v>
      </c>
      <c r="AD93" s="61"/>
      <c r="AE93" s="60"/>
      <c r="AF93" s="60"/>
      <c r="AG93" s="58">
        <v>10000</v>
      </c>
    </row>
    <row r="94" spans="1:37" ht="60.75" customHeight="1" x14ac:dyDescent="0.25">
      <c r="A94" s="35">
        <v>44</v>
      </c>
      <c r="B94" s="132"/>
      <c r="C94" s="37" t="s">
        <v>41</v>
      </c>
      <c r="D94" s="82" t="s">
        <v>171</v>
      </c>
      <c r="E94" s="37" t="s">
        <v>172</v>
      </c>
      <c r="F94" s="35">
        <v>1358</v>
      </c>
      <c r="G94" s="35"/>
      <c r="H94" s="39">
        <v>1</v>
      </c>
      <c r="I94" s="57"/>
      <c r="J94" s="40">
        <v>12101.45</v>
      </c>
      <c r="K94" s="57">
        <v>12000</v>
      </c>
      <c r="L94" s="58">
        <v>12000</v>
      </c>
      <c r="M94" s="59"/>
      <c r="N94" s="43"/>
      <c r="O94" s="39"/>
      <c r="P94" s="39"/>
      <c r="Q94" s="38"/>
      <c r="R94" s="38"/>
      <c r="S94" s="39"/>
      <c r="T94" s="38"/>
      <c r="U94" s="38"/>
      <c r="V94" s="38"/>
      <c r="W94" s="35">
        <v>1</v>
      </c>
      <c r="X94" s="35">
        <v>58</v>
      </c>
      <c r="Y94" s="35"/>
      <c r="Z94" s="12"/>
      <c r="AA94" s="61"/>
      <c r="AB94" s="61"/>
      <c r="AC94" s="34">
        <f t="shared" si="12"/>
        <v>0</v>
      </c>
      <c r="AD94" s="61"/>
      <c r="AE94" s="60"/>
      <c r="AF94" s="60"/>
      <c r="AG94" s="58">
        <v>12000</v>
      </c>
    </row>
    <row r="95" spans="1:37" ht="81.75" customHeight="1" x14ac:dyDescent="0.25">
      <c r="A95" s="35">
        <v>45</v>
      </c>
      <c r="B95" s="132"/>
      <c r="C95" s="37" t="s">
        <v>41</v>
      </c>
      <c r="D95" s="80" t="s">
        <v>173</v>
      </c>
      <c r="E95" s="86" t="s">
        <v>174</v>
      </c>
      <c r="F95" s="35">
        <v>1359</v>
      </c>
      <c r="G95" s="35"/>
      <c r="H95" s="39">
        <v>1</v>
      </c>
      <c r="I95" s="57"/>
      <c r="J95" s="40">
        <v>12101.45</v>
      </c>
      <c r="K95" s="57">
        <v>12000</v>
      </c>
      <c r="L95" s="79">
        <v>12000</v>
      </c>
      <c r="M95" s="59"/>
      <c r="N95" s="43"/>
      <c r="O95" s="39"/>
      <c r="P95" s="39"/>
      <c r="Q95" s="38"/>
      <c r="R95" s="38"/>
      <c r="S95" s="39"/>
      <c r="T95" s="38"/>
      <c r="U95" s="38"/>
      <c r="V95" s="38"/>
      <c r="W95" s="35">
        <v>1</v>
      </c>
      <c r="X95" s="35">
        <v>70</v>
      </c>
      <c r="Y95" s="35"/>
      <c r="Z95" s="12"/>
      <c r="AA95" s="61"/>
      <c r="AB95" s="61"/>
      <c r="AC95" s="34">
        <f t="shared" si="12"/>
        <v>0</v>
      </c>
      <c r="AD95" s="61"/>
      <c r="AE95" s="60"/>
      <c r="AF95" s="60"/>
      <c r="AG95" s="79">
        <v>12000</v>
      </c>
    </row>
    <row r="96" spans="1:37" ht="57" x14ac:dyDescent="0.25">
      <c r="A96" s="35">
        <v>46</v>
      </c>
      <c r="B96" s="132"/>
      <c r="C96" s="37" t="s">
        <v>41</v>
      </c>
      <c r="D96" s="80" t="s">
        <v>175</v>
      </c>
      <c r="E96" s="37" t="s">
        <v>176</v>
      </c>
      <c r="F96" s="35">
        <v>1401</v>
      </c>
      <c r="G96" s="35"/>
      <c r="H96" s="39">
        <v>1</v>
      </c>
      <c r="I96" s="57"/>
      <c r="J96" s="40">
        <v>12101.45</v>
      </c>
      <c r="K96" s="57">
        <v>12000</v>
      </c>
      <c r="L96" s="58">
        <v>12000</v>
      </c>
      <c r="M96" s="59"/>
      <c r="N96" s="43"/>
      <c r="O96" s="39"/>
      <c r="P96" s="39"/>
      <c r="Q96" s="38"/>
      <c r="R96" s="38"/>
      <c r="S96" s="39"/>
      <c r="T96" s="38"/>
      <c r="U96" s="38"/>
      <c r="V96" s="38"/>
      <c r="W96" s="35">
        <v>1</v>
      </c>
      <c r="X96" s="35">
        <v>68</v>
      </c>
      <c r="Y96" s="35"/>
      <c r="Z96" s="12"/>
      <c r="AA96" s="61"/>
      <c r="AB96" s="61"/>
      <c r="AC96" s="34">
        <f t="shared" si="12"/>
        <v>0</v>
      </c>
      <c r="AD96" s="61"/>
      <c r="AE96" s="60"/>
      <c r="AF96" s="60"/>
      <c r="AG96" s="58">
        <v>12000</v>
      </c>
    </row>
    <row r="97" spans="1:34" ht="57" x14ac:dyDescent="0.25">
      <c r="A97" s="35">
        <v>47</v>
      </c>
      <c r="B97" s="132"/>
      <c r="C97" s="37" t="s">
        <v>41</v>
      </c>
      <c r="D97" s="80" t="s">
        <v>177</v>
      </c>
      <c r="E97" s="37" t="s">
        <v>176</v>
      </c>
      <c r="F97" s="35">
        <v>1401</v>
      </c>
      <c r="G97" s="35"/>
      <c r="H97" s="39">
        <v>1</v>
      </c>
      <c r="I97" s="57"/>
      <c r="J97" s="40">
        <v>10150</v>
      </c>
      <c r="K97" s="57">
        <v>10000</v>
      </c>
      <c r="L97" s="58">
        <v>10000</v>
      </c>
      <c r="M97" s="59"/>
      <c r="N97" s="43"/>
      <c r="O97" s="39"/>
      <c r="P97" s="39"/>
      <c r="Q97" s="38"/>
      <c r="R97" s="38"/>
      <c r="S97" s="39"/>
      <c r="T97" s="38"/>
      <c r="U97" s="38"/>
      <c r="V97" s="38"/>
      <c r="W97" s="39">
        <v>1</v>
      </c>
      <c r="X97" s="35">
        <v>85</v>
      </c>
      <c r="Y97" s="35"/>
      <c r="Z97" s="12"/>
      <c r="AA97" s="61"/>
      <c r="AB97" s="61"/>
      <c r="AC97" s="34">
        <f t="shared" si="12"/>
        <v>0</v>
      </c>
      <c r="AD97" s="61"/>
      <c r="AE97" s="60"/>
      <c r="AF97" s="60"/>
      <c r="AG97" s="58">
        <v>10000</v>
      </c>
      <c r="AH97" s="3"/>
    </row>
    <row r="98" spans="1:34" ht="85.5" x14ac:dyDescent="0.25">
      <c r="A98" s="35">
        <v>48</v>
      </c>
      <c r="B98" s="132"/>
      <c r="C98" s="37" t="s">
        <v>41</v>
      </c>
      <c r="D98" s="80" t="s">
        <v>178</v>
      </c>
      <c r="E98" s="86" t="s">
        <v>179</v>
      </c>
      <c r="F98" s="35">
        <v>1409</v>
      </c>
      <c r="G98" s="35"/>
      <c r="H98" s="39">
        <v>1</v>
      </c>
      <c r="I98" s="57"/>
      <c r="J98" s="40">
        <v>12101.45</v>
      </c>
      <c r="K98" s="57">
        <v>12000</v>
      </c>
      <c r="L98" s="58">
        <v>12000</v>
      </c>
      <c r="M98" s="59"/>
      <c r="N98" s="43"/>
      <c r="O98" s="39"/>
      <c r="P98" s="39"/>
      <c r="Q98" s="38"/>
      <c r="R98" s="38"/>
      <c r="S98" s="39"/>
      <c r="T98" s="38"/>
      <c r="U98" s="38"/>
      <c r="V98" s="38"/>
      <c r="W98" s="35">
        <v>1</v>
      </c>
      <c r="X98" s="35">
        <v>74</v>
      </c>
      <c r="Y98" s="35"/>
      <c r="Z98" s="12"/>
      <c r="AA98" s="61"/>
      <c r="AB98" s="61"/>
      <c r="AC98" s="34">
        <f t="shared" si="12"/>
        <v>0</v>
      </c>
      <c r="AD98" s="61"/>
      <c r="AE98" s="60"/>
      <c r="AF98" s="60"/>
      <c r="AG98" s="58">
        <v>12000</v>
      </c>
      <c r="AH98" s="3"/>
    </row>
    <row r="99" spans="1:34" ht="57" x14ac:dyDescent="0.25">
      <c r="A99" s="35">
        <v>49</v>
      </c>
      <c r="B99" s="132"/>
      <c r="C99" s="37" t="s">
        <v>41</v>
      </c>
      <c r="D99" s="80" t="s">
        <v>180</v>
      </c>
      <c r="E99" s="37" t="s">
        <v>181</v>
      </c>
      <c r="F99" s="35">
        <v>1413</v>
      </c>
      <c r="G99" s="35"/>
      <c r="H99" s="39">
        <v>1</v>
      </c>
      <c r="I99" s="57"/>
      <c r="J99" s="40">
        <v>22750</v>
      </c>
      <c r="K99" s="57">
        <v>20000</v>
      </c>
      <c r="L99" s="58">
        <v>20000</v>
      </c>
      <c r="M99" s="59"/>
      <c r="N99" s="43"/>
      <c r="O99" s="39"/>
      <c r="P99" s="39"/>
      <c r="Q99" s="38"/>
      <c r="R99" s="38"/>
      <c r="S99" s="39"/>
      <c r="T99" s="38"/>
      <c r="U99" s="38"/>
      <c r="V99" s="38"/>
      <c r="W99" s="35">
        <v>1</v>
      </c>
      <c r="X99" s="35">
        <v>48</v>
      </c>
      <c r="Y99" s="35"/>
      <c r="Z99" s="12"/>
      <c r="AA99" s="61"/>
      <c r="AB99" s="61"/>
      <c r="AC99" s="34">
        <f t="shared" si="12"/>
        <v>0</v>
      </c>
      <c r="AD99" s="61"/>
      <c r="AE99" s="60"/>
      <c r="AF99" s="60"/>
      <c r="AG99" s="58">
        <v>20000</v>
      </c>
      <c r="AH99" s="3"/>
    </row>
    <row r="100" spans="1:34" ht="85.5" x14ac:dyDescent="0.25">
      <c r="A100" s="35">
        <v>50</v>
      </c>
      <c r="B100" s="132"/>
      <c r="C100" s="37" t="s">
        <v>41</v>
      </c>
      <c r="D100" s="80" t="s">
        <v>182</v>
      </c>
      <c r="E100" s="37" t="s">
        <v>176</v>
      </c>
      <c r="F100" s="35">
        <v>1401</v>
      </c>
      <c r="G100" s="35"/>
      <c r="H100" s="39">
        <v>1</v>
      </c>
      <c r="I100" s="57"/>
      <c r="J100" s="40">
        <v>9860</v>
      </c>
      <c r="K100" s="57">
        <v>10000</v>
      </c>
      <c r="L100" s="58">
        <v>9860</v>
      </c>
      <c r="M100" s="59"/>
      <c r="N100" s="43"/>
      <c r="O100" s="39"/>
      <c r="P100" s="39"/>
      <c r="Q100" s="38"/>
      <c r="R100" s="38"/>
      <c r="S100" s="39"/>
      <c r="T100" s="38"/>
      <c r="U100" s="38"/>
      <c r="V100" s="38"/>
      <c r="W100" s="35">
        <v>1</v>
      </c>
      <c r="X100" s="35">
        <v>96</v>
      </c>
      <c r="Y100" s="35"/>
      <c r="Z100" s="12"/>
      <c r="AA100" s="61"/>
      <c r="AB100" s="61"/>
      <c r="AC100" s="34">
        <f t="shared" si="12"/>
        <v>140</v>
      </c>
      <c r="AD100" s="61"/>
      <c r="AE100" s="60"/>
      <c r="AF100" s="60"/>
      <c r="AG100" s="58">
        <v>9860</v>
      </c>
      <c r="AH100" s="3"/>
    </row>
    <row r="101" spans="1:34" ht="75" x14ac:dyDescent="0.25">
      <c r="A101" s="35">
        <v>51</v>
      </c>
      <c r="B101" s="132"/>
      <c r="C101" s="37" t="s">
        <v>41</v>
      </c>
      <c r="D101" s="82" t="s">
        <v>183</v>
      </c>
      <c r="E101" s="37" t="s">
        <v>75</v>
      </c>
      <c r="F101" s="35">
        <v>1372</v>
      </c>
      <c r="G101" s="35"/>
      <c r="H101" s="39">
        <v>1</v>
      </c>
      <c r="I101" s="57"/>
      <c r="J101" s="40">
        <v>10150</v>
      </c>
      <c r="K101" s="57">
        <v>10000</v>
      </c>
      <c r="L101" s="58">
        <v>10000</v>
      </c>
      <c r="M101" s="59"/>
      <c r="N101" s="43"/>
      <c r="O101" s="39"/>
      <c r="P101" s="39"/>
      <c r="Q101" s="38"/>
      <c r="R101" s="38"/>
      <c r="S101" s="39"/>
      <c r="T101" s="38"/>
      <c r="U101" s="38"/>
      <c r="V101" s="38"/>
      <c r="W101" s="35">
        <v>1</v>
      </c>
      <c r="X101" s="35">
        <v>102</v>
      </c>
      <c r="Y101" s="35"/>
      <c r="Z101" s="12"/>
      <c r="AA101" s="61"/>
      <c r="AB101" s="61"/>
      <c r="AC101" s="34">
        <f t="shared" si="12"/>
        <v>0</v>
      </c>
      <c r="AD101" s="61"/>
      <c r="AE101" s="60"/>
      <c r="AF101" s="60"/>
      <c r="AG101" s="58">
        <v>10000</v>
      </c>
      <c r="AH101" s="3"/>
    </row>
    <row r="102" spans="1:34" ht="75" x14ac:dyDescent="0.25">
      <c r="A102" s="35">
        <v>52</v>
      </c>
      <c r="B102" s="132"/>
      <c r="C102" s="37" t="s">
        <v>41</v>
      </c>
      <c r="D102" s="82" t="s">
        <v>184</v>
      </c>
      <c r="E102" s="37" t="s">
        <v>73</v>
      </c>
      <c r="F102" s="35">
        <v>1340</v>
      </c>
      <c r="G102" s="35"/>
      <c r="H102" s="39">
        <v>1</v>
      </c>
      <c r="I102" s="57"/>
      <c r="J102" s="40">
        <v>12101.45</v>
      </c>
      <c r="K102" s="57">
        <v>12000</v>
      </c>
      <c r="L102" s="58">
        <v>12000</v>
      </c>
      <c r="M102" s="59"/>
      <c r="N102" s="43"/>
      <c r="O102" s="39"/>
      <c r="P102" s="39"/>
      <c r="Q102" s="38"/>
      <c r="R102" s="38"/>
      <c r="S102" s="39"/>
      <c r="T102" s="38"/>
      <c r="U102" s="38"/>
      <c r="V102" s="38"/>
      <c r="W102" s="35">
        <v>1</v>
      </c>
      <c r="X102" s="35">
        <v>60</v>
      </c>
      <c r="Y102" s="35"/>
      <c r="Z102" s="12"/>
      <c r="AA102" s="61"/>
      <c r="AB102" s="61"/>
      <c r="AC102" s="34">
        <f t="shared" si="12"/>
        <v>0</v>
      </c>
      <c r="AD102" s="61"/>
      <c r="AE102" s="60"/>
      <c r="AF102" s="60"/>
      <c r="AG102" s="58">
        <v>12000</v>
      </c>
      <c r="AH102" s="3"/>
    </row>
    <row r="103" spans="1:34" ht="60" x14ac:dyDescent="0.25">
      <c r="A103" s="35">
        <v>53</v>
      </c>
      <c r="B103" s="132"/>
      <c r="C103" s="37" t="s">
        <v>41</v>
      </c>
      <c r="D103" s="82" t="s">
        <v>185</v>
      </c>
      <c r="E103" s="37" t="s">
        <v>123</v>
      </c>
      <c r="F103" s="35">
        <v>1331</v>
      </c>
      <c r="G103" s="35"/>
      <c r="H103" s="39">
        <v>1</v>
      </c>
      <c r="I103" s="57"/>
      <c r="J103" s="40">
        <v>21000</v>
      </c>
      <c r="K103" s="57">
        <v>20000</v>
      </c>
      <c r="L103" s="58">
        <v>20000</v>
      </c>
      <c r="M103" s="59"/>
      <c r="N103" s="43"/>
      <c r="O103" s="39"/>
      <c r="P103" s="39"/>
      <c r="Q103" s="38"/>
      <c r="R103" s="38"/>
      <c r="S103" s="39"/>
      <c r="T103" s="38"/>
      <c r="U103" s="38"/>
      <c r="V103" s="38"/>
      <c r="W103" s="39">
        <v>1</v>
      </c>
      <c r="X103" s="35">
        <v>98</v>
      </c>
      <c r="Y103" s="35"/>
      <c r="Z103" s="12"/>
      <c r="AA103" s="61"/>
      <c r="AB103" s="61"/>
      <c r="AC103" s="34">
        <f t="shared" si="12"/>
        <v>0</v>
      </c>
      <c r="AD103" s="61"/>
      <c r="AE103" s="60"/>
      <c r="AF103" s="60"/>
      <c r="AG103" s="58">
        <v>20000</v>
      </c>
      <c r="AH103" s="3"/>
    </row>
    <row r="104" spans="1:34" ht="60" x14ac:dyDescent="0.25">
      <c r="A104" s="35">
        <v>54</v>
      </c>
      <c r="B104" s="132"/>
      <c r="C104" s="37" t="s">
        <v>41</v>
      </c>
      <c r="D104" s="82" t="s">
        <v>186</v>
      </c>
      <c r="E104" s="86" t="s">
        <v>55</v>
      </c>
      <c r="F104" s="35">
        <v>1328</v>
      </c>
      <c r="G104" s="35"/>
      <c r="H104" s="39">
        <v>1</v>
      </c>
      <c r="I104" s="57"/>
      <c r="J104" s="40">
        <v>12101.45</v>
      </c>
      <c r="K104" s="57">
        <v>12000</v>
      </c>
      <c r="L104" s="58">
        <v>12000</v>
      </c>
      <c r="M104" s="59"/>
      <c r="N104" s="43"/>
      <c r="O104" s="39"/>
      <c r="P104" s="39"/>
      <c r="Q104" s="38"/>
      <c r="R104" s="38"/>
      <c r="S104" s="39"/>
      <c r="T104" s="38"/>
      <c r="U104" s="38"/>
      <c r="V104" s="38"/>
      <c r="W104" s="35">
        <v>1</v>
      </c>
      <c r="X104" s="35">
        <v>67</v>
      </c>
      <c r="Y104" s="35"/>
      <c r="Z104" s="12"/>
      <c r="AA104" s="61"/>
      <c r="AB104" s="61"/>
      <c r="AC104" s="34">
        <f t="shared" si="12"/>
        <v>0</v>
      </c>
      <c r="AD104" s="61"/>
      <c r="AE104" s="60"/>
      <c r="AF104" s="60"/>
      <c r="AG104" s="58">
        <v>12000</v>
      </c>
      <c r="AH104" s="3"/>
    </row>
    <row r="105" spans="1:34" ht="47.25" x14ac:dyDescent="0.25">
      <c r="A105" s="35">
        <v>55</v>
      </c>
      <c r="B105" s="132"/>
      <c r="C105" s="37" t="s">
        <v>41</v>
      </c>
      <c r="D105" s="82" t="s">
        <v>187</v>
      </c>
      <c r="E105" s="86" t="s">
        <v>125</v>
      </c>
      <c r="F105" s="35">
        <v>1418</v>
      </c>
      <c r="G105" s="35"/>
      <c r="H105" s="39">
        <v>1</v>
      </c>
      <c r="I105" s="57"/>
      <c r="J105" s="40">
        <v>12101.45</v>
      </c>
      <c r="K105" s="57">
        <v>12000</v>
      </c>
      <c r="L105" s="58">
        <v>12000</v>
      </c>
      <c r="M105" s="59"/>
      <c r="N105" s="43"/>
      <c r="O105" s="39"/>
      <c r="P105" s="39"/>
      <c r="Q105" s="38"/>
      <c r="R105" s="38"/>
      <c r="S105" s="39"/>
      <c r="T105" s="38"/>
      <c r="U105" s="38"/>
      <c r="V105" s="38"/>
      <c r="W105" s="35">
        <v>1</v>
      </c>
      <c r="X105" s="35">
        <v>145</v>
      </c>
      <c r="Y105" s="35"/>
      <c r="Z105" s="12"/>
      <c r="AA105" s="61"/>
      <c r="AB105" s="61"/>
      <c r="AC105" s="34">
        <f t="shared" si="12"/>
        <v>0</v>
      </c>
      <c r="AD105" s="61"/>
      <c r="AE105" s="60"/>
      <c r="AF105" s="60"/>
      <c r="AG105" s="58">
        <v>12000</v>
      </c>
      <c r="AH105" s="3"/>
    </row>
    <row r="106" spans="1:34" ht="60" x14ac:dyDescent="0.25">
      <c r="A106" s="35">
        <v>56</v>
      </c>
      <c r="B106" s="132"/>
      <c r="C106" s="37" t="s">
        <v>41</v>
      </c>
      <c r="D106" s="82" t="s">
        <v>188</v>
      </c>
      <c r="E106" s="86" t="s">
        <v>179</v>
      </c>
      <c r="F106" s="35">
        <v>1409</v>
      </c>
      <c r="G106" s="35"/>
      <c r="H106" s="39">
        <v>1</v>
      </c>
      <c r="I106" s="57"/>
      <c r="J106" s="40">
        <v>12101.45</v>
      </c>
      <c r="K106" s="57">
        <v>12000</v>
      </c>
      <c r="L106" s="58">
        <v>12000</v>
      </c>
      <c r="M106" s="59"/>
      <c r="N106" s="43"/>
      <c r="O106" s="39"/>
      <c r="P106" s="39"/>
      <c r="Q106" s="38"/>
      <c r="R106" s="38"/>
      <c r="S106" s="39"/>
      <c r="T106" s="38"/>
      <c r="U106" s="38"/>
      <c r="V106" s="38"/>
      <c r="W106" s="35">
        <v>1</v>
      </c>
      <c r="X106" s="35">
        <v>96</v>
      </c>
      <c r="Y106" s="35"/>
      <c r="Z106" s="12"/>
      <c r="AA106" s="61"/>
      <c r="AB106" s="61"/>
      <c r="AC106" s="34">
        <f t="shared" si="12"/>
        <v>0</v>
      </c>
      <c r="AD106" s="61"/>
      <c r="AE106" s="60"/>
      <c r="AF106" s="60"/>
      <c r="AG106" s="58">
        <v>12000</v>
      </c>
      <c r="AH106" s="3"/>
    </row>
    <row r="107" spans="1:34" ht="75" x14ac:dyDescent="0.25">
      <c r="A107" s="35">
        <v>57</v>
      </c>
      <c r="B107" s="132"/>
      <c r="C107" s="37" t="s">
        <v>41</v>
      </c>
      <c r="D107" s="84" t="s">
        <v>189</v>
      </c>
      <c r="E107" s="37" t="s">
        <v>114</v>
      </c>
      <c r="F107" s="35" t="s">
        <v>115</v>
      </c>
      <c r="G107" s="35"/>
      <c r="H107" s="39">
        <v>1</v>
      </c>
      <c r="I107" s="57"/>
      <c r="J107" s="75">
        <v>48405.8</v>
      </c>
      <c r="K107" s="57">
        <v>50000</v>
      </c>
      <c r="L107" s="75">
        <v>48405.8</v>
      </c>
      <c r="M107" s="59"/>
      <c r="N107" s="43"/>
      <c r="O107" s="39"/>
      <c r="P107" s="39"/>
      <c r="Q107" s="38"/>
      <c r="R107" s="38"/>
      <c r="S107" s="67"/>
      <c r="T107" s="38"/>
      <c r="U107" s="38"/>
      <c r="V107" s="43"/>
      <c r="W107" s="43">
        <v>1</v>
      </c>
      <c r="X107" s="35">
        <v>180</v>
      </c>
      <c r="Y107" s="35"/>
      <c r="Z107" s="12"/>
      <c r="AA107" s="61"/>
      <c r="AB107" s="61"/>
      <c r="AC107" s="34">
        <f t="shared" si="12"/>
        <v>1594.1999999999971</v>
      </c>
      <c r="AD107" s="61"/>
      <c r="AE107" s="60"/>
      <c r="AF107" s="60"/>
      <c r="AG107" s="85">
        <v>48405.8</v>
      </c>
      <c r="AH107" s="3"/>
    </row>
    <row r="108" spans="1:34" ht="75" x14ac:dyDescent="0.25">
      <c r="A108" s="35">
        <v>58</v>
      </c>
      <c r="B108" s="132"/>
      <c r="C108" s="37" t="s">
        <v>41</v>
      </c>
      <c r="D108" s="56" t="s">
        <v>190</v>
      </c>
      <c r="E108" s="86" t="s">
        <v>112</v>
      </c>
      <c r="F108" s="35">
        <v>1426</v>
      </c>
      <c r="G108" s="35"/>
      <c r="H108" s="39">
        <v>1</v>
      </c>
      <c r="I108" s="57"/>
      <c r="J108" s="40">
        <v>12101.45</v>
      </c>
      <c r="K108" s="57">
        <v>12000</v>
      </c>
      <c r="L108" s="58">
        <v>12000</v>
      </c>
      <c r="M108" s="59"/>
      <c r="N108" s="43"/>
      <c r="O108" s="39"/>
      <c r="P108" s="39"/>
      <c r="Q108" s="38"/>
      <c r="R108" s="38"/>
      <c r="S108" s="39"/>
      <c r="T108" s="38"/>
      <c r="U108" s="38"/>
      <c r="V108" s="38"/>
      <c r="W108" s="35">
        <v>1</v>
      </c>
      <c r="X108" s="35">
        <v>125</v>
      </c>
      <c r="Y108" s="35"/>
      <c r="Z108" s="12"/>
      <c r="AA108" s="61"/>
      <c r="AB108" s="61"/>
      <c r="AC108" s="34">
        <f t="shared" si="12"/>
        <v>0</v>
      </c>
      <c r="AD108" s="61"/>
      <c r="AE108" s="60"/>
      <c r="AF108" s="60"/>
      <c r="AG108" s="58">
        <v>12000</v>
      </c>
      <c r="AH108" s="3"/>
    </row>
    <row r="109" spans="1:34" ht="57" x14ac:dyDescent="0.25">
      <c r="A109" s="35">
        <v>59</v>
      </c>
      <c r="B109" s="132"/>
      <c r="C109" s="37" t="s">
        <v>41</v>
      </c>
      <c r="D109" s="80" t="s">
        <v>191</v>
      </c>
      <c r="E109" s="86" t="s">
        <v>192</v>
      </c>
      <c r="F109" s="35">
        <v>1343</v>
      </c>
      <c r="G109" s="35"/>
      <c r="H109" s="39">
        <v>1</v>
      </c>
      <c r="I109" s="57"/>
      <c r="J109" s="40">
        <v>61195</v>
      </c>
      <c r="K109" s="57">
        <v>50000</v>
      </c>
      <c r="L109" s="58">
        <v>50000</v>
      </c>
      <c r="M109" s="59"/>
      <c r="N109" s="43"/>
      <c r="O109" s="39"/>
      <c r="P109" s="39"/>
      <c r="Q109" s="38"/>
      <c r="R109" s="38"/>
      <c r="S109" s="39"/>
      <c r="T109" s="38"/>
      <c r="U109" s="38"/>
      <c r="V109" s="38"/>
      <c r="W109" s="35">
        <v>1</v>
      </c>
      <c r="X109" s="35">
        <v>65</v>
      </c>
      <c r="Y109" s="35"/>
      <c r="Z109" s="12"/>
      <c r="AA109" s="61"/>
      <c r="AB109" s="61"/>
      <c r="AC109" s="34">
        <f t="shared" si="12"/>
        <v>0</v>
      </c>
      <c r="AD109" s="61"/>
      <c r="AE109" s="60"/>
      <c r="AF109" s="60"/>
      <c r="AG109" s="58">
        <v>50000</v>
      </c>
      <c r="AH109" s="3"/>
    </row>
    <row r="110" spans="1:34" ht="47.25" x14ac:dyDescent="0.25">
      <c r="A110" s="35">
        <v>60</v>
      </c>
      <c r="B110" s="132"/>
      <c r="C110" s="37" t="s">
        <v>41</v>
      </c>
      <c r="D110" s="56" t="s">
        <v>193</v>
      </c>
      <c r="E110" s="86" t="s">
        <v>135</v>
      </c>
      <c r="F110" s="35">
        <v>1353</v>
      </c>
      <c r="G110" s="35"/>
      <c r="H110" s="39">
        <v>1</v>
      </c>
      <c r="I110" s="57"/>
      <c r="J110" s="75">
        <v>11890</v>
      </c>
      <c r="K110" s="57">
        <v>12000</v>
      </c>
      <c r="L110" s="58">
        <v>11760</v>
      </c>
      <c r="M110" s="59"/>
      <c r="N110" s="43"/>
      <c r="O110" s="39"/>
      <c r="P110" s="39"/>
      <c r="Q110" s="38"/>
      <c r="R110" s="38"/>
      <c r="S110" s="39"/>
      <c r="T110" s="38"/>
      <c r="U110" s="38"/>
      <c r="V110" s="39"/>
      <c r="W110" s="39">
        <v>1</v>
      </c>
      <c r="X110" s="35">
        <v>75</v>
      </c>
      <c r="Y110" s="35"/>
      <c r="Z110" s="12"/>
      <c r="AA110" s="61"/>
      <c r="AB110" s="61"/>
      <c r="AC110" s="34">
        <f t="shared" si="12"/>
        <v>240</v>
      </c>
      <c r="AD110" s="61"/>
      <c r="AE110" s="60"/>
      <c r="AF110" s="60"/>
      <c r="AG110" s="58">
        <v>11760</v>
      </c>
      <c r="AH110" s="3"/>
    </row>
    <row r="111" spans="1:34" ht="75" x14ac:dyDescent="0.25">
      <c r="A111" s="35">
        <v>61</v>
      </c>
      <c r="B111" s="132"/>
      <c r="C111" s="37" t="s">
        <v>41</v>
      </c>
      <c r="D111" s="84" t="s">
        <v>194</v>
      </c>
      <c r="E111" s="86" t="s">
        <v>142</v>
      </c>
      <c r="F111" s="35">
        <v>1354</v>
      </c>
      <c r="G111" s="35"/>
      <c r="H111" s="39">
        <v>1</v>
      </c>
      <c r="I111" s="57"/>
      <c r="J111" s="75">
        <v>9860</v>
      </c>
      <c r="K111" s="57">
        <v>10000</v>
      </c>
      <c r="L111" s="58">
        <v>9860</v>
      </c>
      <c r="M111" s="59"/>
      <c r="N111" s="43"/>
      <c r="O111" s="39"/>
      <c r="P111" s="39"/>
      <c r="Q111" s="38"/>
      <c r="R111" s="38"/>
      <c r="S111" s="67"/>
      <c r="T111" s="38"/>
      <c r="U111" s="38"/>
      <c r="V111" s="39"/>
      <c r="W111" s="39">
        <v>1</v>
      </c>
      <c r="X111" s="35">
        <v>40</v>
      </c>
      <c r="Y111" s="35"/>
      <c r="Z111" s="12"/>
      <c r="AA111" s="61"/>
      <c r="AB111" s="61"/>
      <c r="AC111" s="34">
        <f t="shared" si="12"/>
        <v>140</v>
      </c>
      <c r="AD111" s="61"/>
      <c r="AE111" s="60"/>
      <c r="AF111" s="60"/>
      <c r="AG111" s="58">
        <v>9860</v>
      </c>
      <c r="AH111" s="3"/>
    </row>
    <row r="112" spans="1:34" ht="60" x14ac:dyDescent="0.25">
      <c r="A112" s="35">
        <v>62</v>
      </c>
      <c r="B112" s="132"/>
      <c r="C112" s="37" t="s">
        <v>41</v>
      </c>
      <c r="D112" s="56" t="s">
        <v>195</v>
      </c>
      <c r="E112" s="86" t="s">
        <v>67</v>
      </c>
      <c r="F112" s="35">
        <v>1419</v>
      </c>
      <c r="G112" s="35"/>
      <c r="H112" s="39">
        <v>1</v>
      </c>
      <c r="I112" s="57"/>
      <c r="J112" s="40">
        <v>14948.85</v>
      </c>
      <c r="K112" s="57">
        <v>15000</v>
      </c>
      <c r="L112" s="41">
        <v>14948.85</v>
      </c>
      <c r="M112" s="59"/>
      <c r="N112" s="43"/>
      <c r="O112" s="39"/>
      <c r="P112" s="39"/>
      <c r="Q112" s="38"/>
      <c r="R112" s="38"/>
      <c r="S112" s="39"/>
      <c r="T112" s="38"/>
      <c r="U112" s="38"/>
      <c r="V112" s="38"/>
      <c r="W112" s="35">
        <v>1</v>
      </c>
      <c r="X112" s="35">
        <v>65</v>
      </c>
      <c r="Y112" s="35"/>
      <c r="Z112" s="12"/>
      <c r="AA112" s="61"/>
      <c r="AB112" s="61"/>
      <c r="AC112" s="34">
        <f t="shared" si="12"/>
        <v>51.149999999999636</v>
      </c>
      <c r="AD112" s="61"/>
      <c r="AE112" s="60"/>
      <c r="AF112" s="60"/>
      <c r="AG112" s="41">
        <v>14948.85</v>
      </c>
      <c r="AH112" s="3"/>
    </row>
    <row r="113" spans="1:35" ht="75" x14ac:dyDescent="0.25">
      <c r="A113" s="35">
        <v>63</v>
      </c>
      <c r="B113" s="132"/>
      <c r="C113" s="37" t="s">
        <v>41</v>
      </c>
      <c r="D113" s="56" t="s">
        <v>196</v>
      </c>
      <c r="E113" s="86" t="s">
        <v>197</v>
      </c>
      <c r="F113" s="35">
        <v>1396</v>
      </c>
      <c r="G113" s="35"/>
      <c r="H113" s="39">
        <v>1</v>
      </c>
      <c r="I113" s="57"/>
      <c r="J113" s="40">
        <v>12101.45</v>
      </c>
      <c r="K113" s="57">
        <v>12000</v>
      </c>
      <c r="L113" s="58">
        <v>12000</v>
      </c>
      <c r="M113" s="59"/>
      <c r="N113" s="43"/>
      <c r="O113" s="39"/>
      <c r="P113" s="39"/>
      <c r="Q113" s="38"/>
      <c r="R113" s="38"/>
      <c r="S113" s="39"/>
      <c r="T113" s="38"/>
      <c r="U113" s="38"/>
      <c r="V113" s="38"/>
      <c r="W113" s="35">
        <v>1</v>
      </c>
      <c r="X113" s="35">
        <v>65</v>
      </c>
      <c r="Y113" s="35"/>
      <c r="Z113" s="12"/>
      <c r="AA113" s="61"/>
      <c r="AB113" s="61"/>
      <c r="AC113" s="34">
        <f t="shared" si="12"/>
        <v>0</v>
      </c>
      <c r="AD113" s="61"/>
      <c r="AE113" s="60"/>
      <c r="AF113" s="60"/>
      <c r="AG113" s="58">
        <v>12000</v>
      </c>
    </row>
    <row r="114" spans="1:35" ht="47.25" x14ac:dyDescent="0.25">
      <c r="A114" s="35">
        <v>64</v>
      </c>
      <c r="B114" s="132"/>
      <c r="C114" s="37" t="s">
        <v>117</v>
      </c>
      <c r="D114" s="56" t="s">
        <v>198</v>
      </c>
      <c r="E114" s="86" t="s">
        <v>199</v>
      </c>
      <c r="F114" s="35">
        <v>1422</v>
      </c>
      <c r="G114" s="35"/>
      <c r="H114" s="39">
        <v>1</v>
      </c>
      <c r="I114" s="57"/>
      <c r="J114" s="40">
        <v>9991.2000000000007</v>
      </c>
      <c r="K114" s="57">
        <v>10000</v>
      </c>
      <c r="L114" s="79">
        <v>9991.2000000000007</v>
      </c>
      <c r="M114" s="59"/>
      <c r="N114" s="43"/>
      <c r="O114" s="39"/>
      <c r="P114" s="39"/>
      <c r="Q114" s="38"/>
      <c r="R114" s="38"/>
      <c r="S114" s="39"/>
      <c r="T114" s="38"/>
      <c r="U114" s="38"/>
      <c r="V114" s="39"/>
      <c r="W114" s="35">
        <v>1</v>
      </c>
      <c r="X114" s="35">
        <v>28</v>
      </c>
      <c r="Y114" s="35"/>
      <c r="Z114" s="12"/>
      <c r="AA114" s="61"/>
      <c r="AB114" s="61"/>
      <c r="AC114" s="34">
        <f t="shared" si="12"/>
        <v>8.7999999999992724</v>
      </c>
      <c r="AD114" s="61"/>
      <c r="AE114" s="60"/>
      <c r="AF114" s="60"/>
      <c r="AG114" s="85">
        <v>9991.2000000000007</v>
      </c>
    </row>
    <row r="115" spans="1:35" ht="47.25" x14ac:dyDescent="0.25">
      <c r="A115" s="35">
        <v>65</v>
      </c>
      <c r="B115" s="132"/>
      <c r="C115" s="37" t="s">
        <v>53</v>
      </c>
      <c r="D115" s="56" t="s">
        <v>200</v>
      </c>
      <c r="E115" s="86" t="s">
        <v>201</v>
      </c>
      <c r="F115" s="35">
        <v>1329</v>
      </c>
      <c r="G115" s="35"/>
      <c r="H115" s="39">
        <v>1</v>
      </c>
      <c r="I115" s="57"/>
      <c r="J115" s="79">
        <v>4982.95</v>
      </c>
      <c r="K115" s="57">
        <v>5000</v>
      </c>
      <c r="L115" s="79">
        <v>4982.95</v>
      </c>
      <c r="M115" s="59"/>
      <c r="N115" s="43"/>
      <c r="O115" s="39"/>
      <c r="P115" s="39"/>
      <c r="Q115" s="38"/>
      <c r="R115" s="38"/>
      <c r="S115" s="39"/>
      <c r="T115" s="38"/>
      <c r="U115" s="38"/>
      <c r="V115" s="38"/>
      <c r="W115" s="35">
        <v>1</v>
      </c>
      <c r="X115" s="35">
        <v>30</v>
      </c>
      <c r="Y115" s="35"/>
      <c r="Z115" s="12"/>
      <c r="AA115" s="61"/>
      <c r="AB115" s="61"/>
      <c r="AC115" s="34">
        <f t="shared" si="12"/>
        <v>17.050000000000182</v>
      </c>
      <c r="AD115" s="61"/>
      <c r="AE115" s="60"/>
      <c r="AF115" s="60"/>
      <c r="AG115" s="85">
        <v>4982.95</v>
      </c>
    </row>
    <row r="116" spans="1:35" ht="47.25" x14ac:dyDescent="0.25">
      <c r="A116" s="35">
        <v>66</v>
      </c>
      <c r="B116" s="132"/>
      <c r="C116" s="37" t="s">
        <v>117</v>
      </c>
      <c r="D116" s="56" t="s">
        <v>202</v>
      </c>
      <c r="E116" s="86" t="s">
        <v>203</v>
      </c>
      <c r="F116" s="35">
        <v>1402</v>
      </c>
      <c r="G116" s="35"/>
      <c r="H116" s="39">
        <v>1</v>
      </c>
      <c r="I116" s="57"/>
      <c r="J116" s="40">
        <v>9965.9</v>
      </c>
      <c r="K116" s="57">
        <v>10000</v>
      </c>
      <c r="L116" s="58">
        <v>9965.9</v>
      </c>
      <c r="M116" s="59"/>
      <c r="N116" s="43"/>
      <c r="O116" s="39"/>
      <c r="P116" s="39"/>
      <c r="Q116" s="38"/>
      <c r="R116" s="38"/>
      <c r="S116" s="39"/>
      <c r="T116" s="38"/>
      <c r="U116" s="38"/>
      <c r="V116" s="38"/>
      <c r="W116" s="35">
        <v>1</v>
      </c>
      <c r="X116" s="35">
        <v>35</v>
      </c>
      <c r="Y116" s="35"/>
      <c r="Z116" s="12"/>
      <c r="AA116" s="61"/>
      <c r="AB116" s="61"/>
      <c r="AC116" s="34">
        <f t="shared" si="12"/>
        <v>34.100000000000364</v>
      </c>
      <c r="AD116" s="61"/>
      <c r="AE116" s="60"/>
      <c r="AF116" s="60"/>
      <c r="AG116" s="85">
        <v>9965.9</v>
      </c>
    </row>
    <row r="117" spans="1:35" ht="94.5" x14ac:dyDescent="0.25">
      <c r="A117" s="35">
        <v>67</v>
      </c>
      <c r="B117" s="132"/>
      <c r="C117" s="37" t="s">
        <v>68</v>
      </c>
      <c r="D117" s="77" t="s">
        <v>204</v>
      </c>
      <c r="E117" s="86" t="s">
        <v>43</v>
      </c>
      <c r="F117" s="35">
        <v>1338</v>
      </c>
      <c r="G117" s="35"/>
      <c r="H117" s="39">
        <v>1</v>
      </c>
      <c r="I117" s="57"/>
      <c r="J117" s="40">
        <v>9965.9</v>
      </c>
      <c r="K117" s="57">
        <v>10000</v>
      </c>
      <c r="L117" s="58">
        <v>9965.9</v>
      </c>
      <c r="M117" s="59"/>
      <c r="N117" s="43"/>
      <c r="O117" s="39"/>
      <c r="P117" s="39"/>
      <c r="Q117" s="38"/>
      <c r="R117" s="38"/>
      <c r="S117" s="67"/>
      <c r="T117" s="38"/>
      <c r="U117" s="38"/>
      <c r="V117" s="39"/>
      <c r="W117" s="39">
        <v>1</v>
      </c>
      <c r="X117" s="35">
        <v>80</v>
      </c>
      <c r="Y117" s="35"/>
      <c r="Z117" s="12"/>
      <c r="AA117" s="61"/>
      <c r="AB117" s="61"/>
      <c r="AC117" s="34">
        <f t="shared" si="12"/>
        <v>34.100000000000364</v>
      </c>
      <c r="AD117" s="61"/>
      <c r="AE117" s="60"/>
      <c r="AF117" s="60"/>
      <c r="AG117" s="85">
        <v>9965.9</v>
      </c>
    </row>
    <row r="118" spans="1:35" ht="60" x14ac:dyDescent="0.25">
      <c r="A118" s="35">
        <v>68</v>
      </c>
      <c r="B118" s="132"/>
      <c r="C118" s="37" t="s">
        <v>53</v>
      </c>
      <c r="D118" s="56" t="s">
        <v>205</v>
      </c>
      <c r="E118" s="86" t="s">
        <v>142</v>
      </c>
      <c r="F118" s="35">
        <v>1354</v>
      </c>
      <c r="G118" s="35"/>
      <c r="H118" s="39">
        <v>1</v>
      </c>
      <c r="I118" s="57"/>
      <c r="J118" s="40">
        <v>25500</v>
      </c>
      <c r="K118" s="57">
        <v>20000</v>
      </c>
      <c r="L118" s="58">
        <v>20000</v>
      </c>
      <c r="M118" s="59"/>
      <c r="N118" s="43"/>
      <c r="O118" s="39"/>
      <c r="P118" s="39"/>
      <c r="Q118" s="38"/>
      <c r="R118" s="38"/>
      <c r="S118" s="67"/>
      <c r="T118" s="38"/>
      <c r="U118" s="59"/>
      <c r="V118" s="39"/>
      <c r="W118" s="39">
        <v>1</v>
      </c>
      <c r="X118" s="35">
        <v>45</v>
      </c>
      <c r="Y118" s="35"/>
      <c r="Z118" s="12"/>
      <c r="AA118" s="61"/>
      <c r="AB118" s="61"/>
      <c r="AC118" s="34">
        <f t="shared" ref="AC118:AC144" si="13">(K118-L118)</f>
        <v>0</v>
      </c>
      <c r="AD118" s="61"/>
      <c r="AE118" s="60"/>
      <c r="AF118" s="60"/>
      <c r="AG118" s="58">
        <v>20000</v>
      </c>
    </row>
    <row r="119" spans="1:35" ht="63" x14ac:dyDescent="0.25">
      <c r="A119" s="35">
        <v>69</v>
      </c>
      <c r="B119" s="132"/>
      <c r="C119" s="37" t="s">
        <v>44</v>
      </c>
      <c r="D119" s="77" t="s">
        <v>206</v>
      </c>
      <c r="E119" s="86" t="s">
        <v>207</v>
      </c>
      <c r="F119" s="35">
        <v>1330</v>
      </c>
      <c r="G119" s="35"/>
      <c r="H119" s="39">
        <v>1</v>
      </c>
      <c r="I119" s="57"/>
      <c r="J119" s="79">
        <v>24978</v>
      </c>
      <c r="K119" s="57">
        <v>25000</v>
      </c>
      <c r="L119" s="79">
        <v>24978</v>
      </c>
      <c r="M119" s="59"/>
      <c r="N119" s="43"/>
      <c r="O119" s="39"/>
      <c r="P119" s="39"/>
      <c r="Q119" s="38"/>
      <c r="R119" s="38"/>
      <c r="S119" s="39"/>
      <c r="T119" s="38"/>
      <c r="U119" s="38"/>
      <c r="V119" s="39"/>
      <c r="W119" s="35">
        <v>1</v>
      </c>
      <c r="X119" s="35">
        <v>105</v>
      </c>
      <c r="Y119" s="35"/>
      <c r="Z119" s="12"/>
      <c r="AA119" s="61"/>
      <c r="AB119" s="61"/>
      <c r="AC119" s="34">
        <f t="shared" si="13"/>
        <v>22</v>
      </c>
      <c r="AD119" s="61"/>
      <c r="AE119" s="60"/>
      <c r="AF119" s="60"/>
      <c r="AG119" s="85">
        <v>24978</v>
      </c>
    </row>
    <row r="120" spans="1:35" ht="60" x14ac:dyDescent="0.25">
      <c r="A120" s="35">
        <v>70</v>
      </c>
      <c r="B120" s="132"/>
      <c r="C120" s="37" t="s">
        <v>41</v>
      </c>
      <c r="D120" s="84" t="s">
        <v>208</v>
      </c>
      <c r="E120" s="86" t="s">
        <v>125</v>
      </c>
      <c r="F120" s="35">
        <v>1418</v>
      </c>
      <c r="G120" s="35"/>
      <c r="H120" s="39">
        <v>1</v>
      </c>
      <c r="I120" s="57"/>
      <c r="J120" s="40">
        <v>14400</v>
      </c>
      <c r="K120" s="57">
        <v>12000</v>
      </c>
      <c r="L120" s="79">
        <v>12000</v>
      </c>
      <c r="M120" s="59"/>
      <c r="N120" s="43"/>
      <c r="O120" s="39"/>
      <c r="P120" s="39"/>
      <c r="Q120" s="38"/>
      <c r="R120" s="38"/>
      <c r="S120" s="67"/>
      <c r="T120" s="38"/>
      <c r="U120" s="39"/>
      <c r="V120" s="38"/>
      <c r="W120" s="39">
        <v>1</v>
      </c>
      <c r="X120" s="35">
        <v>85</v>
      </c>
      <c r="Y120" s="35"/>
      <c r="Z120" s="12"/>
      <c r="AA120" s="61"/>
      <c r="AB120" s="61"/>
      <c r="AC120" s="34">
        <f t="shared" si="13"/>
        <v>0</v>
      </c>
      <c r="AD120" s="61"/>
      <c r="AE120" s="60"/>
      <c r="AF120" s="60"/>
      <c r="AG120" s="79"/>
      <c r="AI120" s="87">
        <f>SUM(L114,L119,AH121)</f>
        <v>40469.199999999997</v>
      </c>
    </row>
    <row r="121" spans="1:35" ht="99.75" x14ac:dyDescent="0.25">
      <c r="A121" s="35">
        <v>71</v>
      </c>
      <c r="B121" s="132"/>
      <c r="C121" s="37" t="s">
        <v>41</v>
      </c>
      <c r="D121" s="83" t="s">
        <v>209</v>
      </c>
      <c r="E121" s="86" t="s">
        <v>37</v>
      </c>
      <c r="F121" s="35">
        <v>1336</v>
      </c>
      <c r="G121" s="35"/>
      <c r="H121" s="39">
        <v>1</v>
      </c>
      <c r="I121" s="57"/>
      <c r="J121" s="40">
        <v>24491.200000000001</v>
      </c>
      <c r="K121" s="57">
        <v>20000</v>
      </c>
      <c r="L121" s="79">
        <v>20000</v>
      </c>
      <c r="M121" s="59"/>
      <c r="N121" s="43"/>
      <c r="O121" s="39"/>
      <c r="P121" s="39"/>
      <c r="Q121" s="38"/>
      <c r="R121" s="38"/>
      <c r="S121" s="39"/>
      <c r="T121" s="38"/>
      <c r="U121" s="38"/>
      <c r="V121" s="38"/>
      <c r="W121" s="39">
        <v>1</v>
      </c>
      <c r="X121" s="35"/>
      <c r="Y121" s="35"/>
      <c r="Z121" s="12"/>
      <c r="AA121" s="61"/>
      <c r="AB121" s="61"/>
      <c r="AC121" s="34">
        <f t="shared" si="13"/>
        <v>0</v>
      </c>
      <c r="AD121" s="61"/>
      <c r="AE121" s="60"/>
      <c r="AF121" s="60"/>
      <c r="AG121" s="58">
        <v>14500</v>
      </c>
      <c r="AH121" s="88">
        <v>5500</v>
      </c>
    </row>
    <row r="122" spans="1:35" ht="60" x14ac:dyDescent="0.25">
      <c r="A122" s="35">
        <v>72</v>
      </c>
      <c r="B122" s="132"/>
      <c r="C122" s="37" t="s">
        <v>41</v>
      </c>
      <c r="D122" s="56" t="s">
        <v>210</v>
      </c>
      <c r="E122" s="37" t="s">
        <v>114</v>
      </c>
      <c r="F122" s="35" t="s">
        <v>115</v>
      </c>
      <c r="G122" s="35"/>
      <c r="H122" s="39">
        <v>1</v>
      </c>
      <c r="I122" s="57"/>
      <c r="J122" s="40">
        <v>27950</v>
      </c>
      <c r="K122" s="57">
        <v>27000</v>
      </c>
      <c r="L122" s="58">
        <v>27000</v>
      </c>
      <c r="M122" s="59"/>
      <c r="N122" s="43"/>
      <c r="O122" s="39"/>
      <c r="P122" s="39"/>
      <c r="Q122" s="38"/>
      <c r="R122" s="38"/>
      <c r="S122" s="39"/>
      <c r="T122" s="38"/>
      <c r="U122" s="38"/>
      <c r="V122" s="38"/>
      <c r="W122" s="39">
        <v>1</v>
      </c>
      <c r="X122" s="35"/>
      <c r="Y122" s="35"/>
      <c r="Z122" s="12"/>
      <c r="AA122" s="61"/>
      <c r="AB122" s="61"/>
      <c r="AC122" s="34">
        <f t="shared" si="13"/>
        <v>0</v>
      </c>
      <c r="AD122" s="61"/>
      <c r="AE122" s="60"/>
      <c r="AF122" s="60"/>
      <c r="AG122" s="58"/>
    </row>
    <row r="123" spans="1:35" ht="75" x14ac:dyDescent="0.25">
      <c r="A123" s="35">
        <v>73</v>
      </c>
      <c r="B123" s="132"/>
      <c r="C123" s="37" t="s">
        <v>41</v>
      </c>
      <c r="D123" s="84" t="s">
        <v>211</v>
      </c>
      <c r="E123" s="86" t="s">
        <v>212</v>
      </c>
      <c r="F123" s="35">
        <v>1420</v>
      </c>
      <c r="G123" s="35"/>
      <c r="H123" s="39">
        <v>1</v>
      </c>
      <c r="I123" s="57"/>
      <c r="J123" s="40">
        <v>10677.75</v>
      </c>
      <c r="K123" s="57">
        <v>11000</v>
      </c>
      <c r="L123" s="58">
        <v>10677.75</v>
      </c>
      <c r="M123" s="59"/>
      <c r="N123" s="43"/>
      <c r="O123" s="39"/>
      <c r="P123" s="39"/>
      <c r="Q123" s="38"/>
      <c r="R123" s="38"/>
      <c r="S123" s="39"/>
      <c r="T123" s="38"/>
      <c r="U123" s="38"/>
      <c r="V123" s="38"/>
      <c r="W123" s="35">
        <v>1</v>
      </c>
      <c r="X123" s="35">
        <v>70</v>
      </c>
      <c r="Y123" s="35"/>
      <c r="Z123" s="12"/>
      <c r="AA123" s="61"/>
      <c r="AB123" s="61"/>
      <c r="AC123" s="34">
        <f t="shared" si="13"/>
        <v>322.25</v>
      </c>
      <c r="AD123" s="61"/>
      <c r="AE123" s="60"/>
      <c r="AF123" s="60"/>
      <c r="AG123" s="85">
        <v>10677.75</v>
      </c>
      <c r="AH123" s="89"/>
    </row>
    <row r="124" spans="1:35" ht="60" x14ac:dyDescent="0.25">
      <c r="A124" s="35">
        <v>74</v>
      </c>
      <c r="B124" s="132"/>
      <c r="C124" s="37" t="s">
        <v>41</v>
      </c>
      <c r="D124" s="56" t="s">
        <v>213</v>
      </c>
      <c r="E124" s="86" t="s">
        <v>119</v>
      </c>
      <c r="F124" s="35"/>
      <c r="G124" s="35"/>
      <c r="H124" s="39">
        <v>1</v>
      </c>
      <c r="I124" s="57"/>
      <c r="J124" s="40">
        <v>12000</v>
      </c>
      <c r="K124" s="57">
        <v>12000</v>
      </c>
      <c r="L124" s="79">
        <v>12000</v>
      </c>
      <c r="M124" s="59"/>
      <c r="N124" s="43"/>
      <c r="O124" s="39"/>
      <c r="P124" s="39"/>
      <c r="Q124" s="38"/>
      <c r="R124" s="38"/>
      <c r="S124" s="39"/>
      <c r="T124" s="38"/>
      <c r="U124" s="38"/>
      <c r="V124" s="38"/>
      <c r="W124" s="39">
        <v>1</v>
      </c>
      <c r="X124" s="35"/>
      <c r="Y124" s="35"/>
      <c r="Z124" s="12"/>
      <c r="AA124" s="61"/>
      <c r="AB124" s="61"/>
      <c r="AC124" s="34">
        <f t="shared" si="13"/>
        <v>0</v>
      </c>
      <c r="AD124" s="61"/>
      <c r="AE124" s="60"/>
      <c r="AF124" s="60"/>
      <c r="AG124" s="79">
        <v>12000</v>
      </c>
    </row>
    <row r="125" spans="1:35" ht="60" x14ac:dyDescent="0.25">
      <c r="A125" s="35">
        <v>75</v>
      </c>
      <c r="B125" s="132"/>
      <c r="C125" s="37" t="s">
        <v>41</v>
      </c>
      <c r="D125" s="56" t="s">
        <v>214</v>
      </c>
      <c r="E125" s="86" t="s">
        <v>215</v>
      </c>
      <c r="F125" s="35"/>
      <c r="G125" s="35"/>
      <c r="H125" s="39">
        <v>1</v>
      </c>
      <c r="I125" s="57"/>
      <c r="J125" s="40">
        <v>12101.45</v>
      </c>
      <c r="K125" s="57">
        <v>12000</v>
      </c>
      <c r="L125" s="58">
        <v>12000</v>
      </c>
      <c r="M125" s="59"/>
      <c r="N125" s="43"/>
      <c r="O125" s="39"/>
      <c r="P125" s="39"/>
      <c r="Q125" s="38"/>
      <c r="R125" s="38"/>
      <c r="S125" s="39"/>
      <c r="T125" s="38"/>
      <c r="U125" s="38"/>
      <c r="V125" s="38"/>
      <c r="W125" s="35">
        <v>1</v>
      </c>
      <c r="X125" s="35"/>
      <c r="Y125" s="35"/>
      <c r="Z125" s="12"/>
      <c r="AA125" s="61"/>
      <c r="AB125" s="61"/>
      <c r="AC125" s="34">
        <f t="shared" si="13"/>
        <v>0</v>
      </c>
      <c r="AD125" s="61"/>
      <c r="AE125" s="60"/>
      <c r="AF125" s="60"/>
      <c r="AG125" s="85">
        <v>12101.45</v>
      </c>
    </row>
    <row r="126" spans="1:35" ht="60" x14ac:dyDescent="0.25">
      <c r="A126" s="35">
        <v>76</v>
      </c>
      <c r="B126" s="132"/>
      <c r="C126" s="37" t="s">
        <v>41</v>
      </c>
      <c r="D126" s="56" t="s">
        <v>216</v>
      </c>
      <c r="E126" s="86" t="s">
        <v>217</v>
      </c>
      <c r="F126" s="35"/>
      <c r="G126" s="35"/>
      <c r="H126" s="39">
        <v>1</v>
      </c>
      <c r="I126" s="57"/>
      <c r="J126" s="40">
        <v>12101.45</v>
      </c>
      <c r="K126" s="57">
        <v>12000</v>
      </c>
      <c r="L126" s="58">
        <v>12000</v>
      </c>
      <c r="M126" s="59"/>
      <c r="N126" s="43"/>
      <c r="O126" s="39"/>
      <c r="P126" s="39"/>
      <c r="Q126" s="38"/>
      <c r="R126" s="38"/>
      <c r="S126" s="39"/>
      <c r="T126" s="38"/>
      <c r="U126" s="38"/>
      <c r="V126" s="38"/>
      <c r="W126" s="35">
        <v>1</v>
      </c>
      <c r="X126" s="35"/>
      <c r="Y126" s="35"/>
      <c r="Z126" s="12"/>
      <c r="AA126" s="61"/>
      <c r="AB126" s="61"/>
      <c r="AC126" s="34">
        <f t="shared" si="13"/>
        <v>0</v>
      </c>
      <c r="AD126" s="61"/>
      <c r="AE126" s="60"/>
      <c r="AF126" s="60"/>
      <c r="AG126" s="85">
        <v>12101.45</v>
      </c>
    </row>
    <row r="127" spans="1:35" ht="47.25" x14ac:dyDescent="0.25">
      <c r="A127" s="35">
        <v>77</v>
      </c>
      <c r="B127" s="132"/>
      <c r="C127" s="37" t="s">
        <v>41</v>
      </c>
      <c r="D127" s="56" t="s">
        <v>218</v>
      </c>
      <c r="E127" s="86" t="s">
        <v>199</v>
      </c>
      <c r="F127" s="35"/>
      <c r="G127" s="35"/>
      <c r="H127" s="39">
        <v>1</v>
      </c>
      <c r="I127" s="57"/>
      <c r="J127" s="40">
        <v>10000</v>
      </c>
      <c r="K127" s="57">
        <v>8000</v>
      </c>
      <c r="L127" s="58">
        <v>8000</v>
      </c>
      <c r="M127" s="59"/>
      <c r="N127" s="43"/>
      <c r="O127" s="39"/>
      <c r="P127" s="39"/>
      <c r="Q127" s="38"/>
      <c r="R127" s="38"/>
      <c r="S127" s="39"/>
      <c r="T127" s="38"/>
      <c r="U127" s="38"/>
      <c r="V127" s="38"/>
      <c r="W127" s="39">
        <v>1</v>
      </c>
      <c r="X127" s="35"/>
      <c r="Y127" s="35"/>
      <c r="Z127" s="12"/>
      <c r="AA127" s="61"/>
      <c r="AB127" s="61"/>
      <c r="AC127" s="34">
        <f t="shared" si="13"/>
        <v>0</v>
      </c>
      <c r="AD127" s="61"/>
      <c r="AE127" s="60"/>
      <c r="AF127" s="60"/>
      <c r="AG127" s="58"/>
    </row>
    <row r="128" spans="1:35" ht="47.25" x14ac:dyDescent="0.25">
      <c r="A128" s="35">
        <v>78</v>
      </c>
      <c r="B128" s="132"/>
      <c r="C128" s="37" t="s">
        <v>41</v>
      </c>
      <c r="D128" s="56" t="s">
        <v>219</v>
      </c>
      <c r="E128" s="86" t="s">
        <v>100</v>
      </c>
      <c r="F128" s="35"/>
      <c r="G128" s="35"/>
      <c r="H128" s="39">
        <v>1</v>
      </c>
      <c r="I128" s="57"/>
      <c r="J128" s="40">
        <v>7820</v>
      </c>
      <c r="K128" s="57">
        <v>8000</v>
      </c>
      <c r="L128" s="40">
        <v>7820</v>
      </c>
      <c r="M128" s="59"/>
      <c r="N128" s="43"/>
      <c r="O128" s="39"/>
      <c r="P128" s="39"/>
      <c r="Q128" s="38"/>
      <c r="R128" s="38"/>
      <c r="S128" s="39"/>
      <c r="T128" s="38"/>
      <c r="U128" s="38"/>
      <c r="V128" s="38"/>
      <c r="W128" s="39">
        <v>1</v>
      </c>
      <c r="X128" s="35"/>
      <c r="Y128" s="35"/>
      <c r="Z128" s="12"/>
      <c r="AA128" s="61"/>
      <c r="AB128" s="61"/>
      <c r="AC128" s="34">
        <f t="shared" si="13"/>
        <v>180</v>
      </c>
      <c r="AD128" s="61"/>
      <c r="AE128" s="60"/>
      <c r="AF128" s="60"/>
      <c r="AG128" s="58"/>
    </row>
    <row r="129" spans="1:34" ht="60" x14ac:dyDescent="0.25">
      <c r="A129" s="35">
        <v>79</v>
      </c>
      <c r="B129" s="132"/>
      <c r="C129" s="37" t="s">
        <v>41</v>
      </c>
      <c r="D129" s="56" t="s">
        <v>220</v>
      </c>
      <c r="E129" s="86" t="s">
        <v>221</v>
      </c>
      <c r="F129" s="35"/>
      <c r="G129" s="35"/>
      <c r="H129" s="39">
        <v>1</v>
      </c>
      <c r="I129" s="57"/>
      <c r="J129" s="40">
        <v>12101.45</v>
      </c>
      <c r="K129" s="57">
        <v>12000</v>
      </c>
      <c r="L129" s="58">
        <v>12000</v>
      </c>
      <c r="M129" s="59"/>
      <c r="N129" s="43"/>
      <c r="O129" s="39"/>
      <c r="P129" s="39"/>
      <c r="Q129" s="38"/>
      <c r="R129" s="38"/>
      <c r="S129" s="39"/>
      <c r="T129" s="38"/>
      <c r="U129" s="38"/>
      <c r="V129" s="38"/>
      <c r="W129" s="39">
        <v>1</v>
      </c>
      <c r="X129" s="35"/>
      <c r="Y129" s="35"/>
      <c r="Z129" s="12"/>
      <c r="AA129" s="61"/>
      <c r="AB129" s="61"/>
      <c r="AC129" s="34">
        <f t="shared" si="13"/>
        <v>0</v>
      </c>
      <c r="AD129" s="61"/>
      <c r="AE129" s="60"/>
      <c r="AF129" s="60"/>
      <c r="AG129" s="85">
        <v>12101.45</v>
      </c>
      <c r="AH129" s="3"/>
    </row>
    <row r="130" spans="1:34" ht="47.25" x14ac:dyDescent="0.25">
      <c r="A130" s="35">
        <v>80</v>
      </c>
      <c r="B130" s="132"/>
      <c r="C130" s="37" t="s">
        <v>53</v>
      </c>
      <c r="D130" s="56" t="s">
        <v>222</v>
      </c>
      <c r="E130" s="86" t="s">
        <v>114</v>
      </c>
      <c r="F130" s="35"/>
      <c r="G130" s="35"/>
      <c r="H130" s="39">
        <v>1</v>
      </c>
      <c r="I130" s="57"/>
      <c r="J130" s="40">
        <v>139522.6</v>
      </c>
      <c r="K130" s="57">
        <v>140000</v>
      </c>
      <c r="L130" s="58">
        <v>139522.6</v>
      </c>
      <c r="M130" s="59"/>
      <c r="N130" s="43"/>
      <c r="O130" s="39"/>
      <c r="P130" s="39"/>
      <c r="Q130" s="38"/>
      <c r="R130" s="38"/>
      <c r="S130" s="39"/>
      <c r="T130" s="38"/>
      <c r="U130" s="38"/>
      <c r="V130" s="38"/>
      <c r="W130" s="39">
        <v>1</v>
      </c>
      <c r="X130" s="35"/>
      <c r="Y130" s="35"/>
      <c r="Z130" s="12"/>
      <c r="AA130" s="61"/>
      <c r="AB130" s="61"/>
      <c r="AC130" s="34">
        <f t="shared" si="13"/>
        <v>477.39999999999418</v>
      </c>
      <c r="AD130" s="61"/>
      <c r="AE130" s="60"/>
      <c r="AF130" s="60"/>
      <c r="AG130" s="85">
        <v>139522.6</v>
      </c>
      <c r="AH130" s="3"/>
    </row>
    <row r="131" spans="1:34" ht="75" x14ac:dyDescent="0.25">
      <c r="A131" s="35">
        <v>81</v>
      </c>
      <c r="B131" s="132"/>
      <c r="C131" s="37" t="s">
        <v>41</v>
      </c>
      <c r="D131" s="56" t="s">
        <v>223</v>
      </c>
      <c r="E131" s="86" t="s">
        <v>82</v>
      </c>
      <c r="F131" s="35"/>
      <c r="G131" s="35"/>
      <c r="H131" s="39">
        <v>1</v>
      </c>
      <c r="I131" s="57"/>
      <c r="J131" s="40">
        <v>12101.45</v>
      </c>
      <c r="K131" s="57">
        <v>12000</v>
      </c>
      <c r="L131" s="58">
        <v>12000</v>
      </c>
      <c r="M131" s="59"/>
      <c r="N131" s="43"/>
      <c r="O131" s="39"/>
      <c r="P131" s="39"/>
      <c r="Q131" s="38"/>
      <c r="R131" s="38"/>
      <c r="S131" s="39"/>
      <c r="T131" s="38"/>
      <c r="U131" s="38"/>
      <c r="V131" s="38"/>
      <c r="W131" s="39">
        <v>1</v>
      </c>
      <c r="X131" s="35"/>
      <c r="Y131" s="35"/>
      <c r="Z131" s="12"/>
      <c r="AA131" s="61"/>
      <c r="AB131" s="61"/>
      <c r="AC131" s="34">
        <f t="shared" si="13"/>
        <v>0</v>
      </c>
      <c r="AD131" s="61"/>
      <c r="AE131" s="60"/>
      <c r="AF131" s="60"/>
      <c r="AG131" s="85">
        <v>12101.45</v>
      </c>
      <c r="AH131" s="3"/>
    </row>
    <row r="132" spans="1:34" ht="75" x14ac:dyDescent="0.25">
      <c r="A132" s="35">
        <v>82</v>
      </c>
      <c r="B132" s="132"/>
      <c r="C132" s="37" t="s">
        <v>41</v>
      </c>
      <c r="D132" s="56" t="s">
        <v>224</v>
      </c>
      <c r="E132" s="86" t="s">
        <v>174</v>
      </c>
      <c r="F132" s="35"/>
      <c r="G132" s="35"/>
      <c r="H132" s="39">
        <v>1</v>
      </c>
      <c r="I132" s="57"/>
      <c r="J132" s="40">
        <v>12101.45</v>
      </c>
      <c r="K132" s="57">
        <v>12000</v>
      </c>
      <c r="L132" s="58">
        <v>12000</v>
      </c>
      <c r="M132" s="59"/>
      <c r="N132" s="43"/>
      <c r="O132" s="39"/>
      <c r="P132" s="39"/>
      <c r="Q132" s="38"/>
      <c r="R132" s="38"/>
      <c r="S132" s="39"/>
      <c r="T132" s="38"/>
      <c r="U132" s="38"/>
      <c r="V132" s="38"/>
      <c r="W132" s="39">
        <v>1</v>
      </c>
      <c r="X132" s="35"/>
      <c r="Y132" s="35"/>
      <c r="Z132" s="12"/>
      <c r="AA132" s="61"/>
      <c r="AB132" s="61"/>
      <c r="AC132" s="34">
        <f t="shared" si="13"/>
        <v>0</v>
      </c>
      <c r="AD132" s="61"/>
      <c r="AE132" s="60"/>
      <c r="AF132" s="60"/>
      <c r="AG132" s="85">
        <v>12101.45</v>
      </c>
      <c r="AH132" s="3"/>
    </row>
    <row r="133" spans="1:34" ht="60" x14ac:dyDescent="0.25">
      <c r="A133" s="35">
        <v>83</v>
      </c>
      <c r="B133" s="132"/>
      <c r="C133" s="37" t="s">
        <v>41</v>
      </c>
      <c r="D133" s="56" t="s">
        <v>225</v>
      </c>
      <c r="E133" s="86" t="s">
        <v>61</v>
      </c>
      <c r="F133" s="35"/>
      <c r="G133" s="35"/>
      <c r="H133" s="39">
        <v>1</v>
      </c>
      <c r="I133" s="57"/>
      <c r="J133" s="40">
        <v>12101.45</v>
      </c>
      <c r="K133" s="57">
        <v>12000</v>
      </c>
      <c r="L133" s="58">
        <v>12000</v>
      </c>
      <c r="M133" s="59"/>
      <c r="N133" s="43"/>
      <c r="O133" s="39"/>
      <c r="P133" s="39"/>
      <c r="Q133" s="38"/>
      <c r="R133" s="38"/>
      <c r="S133" s="39"/>
      <c r="T133" s="38"/>
      <c r="U133" s="38"/>
      <c r="V133" s="39"/>
      <c r="W133" s="35">
        <v>1</v>
      </c>
      <c r="X133" s="35"/>
      <c r="Y133" s="35"/>
      <c r="Z133" s="12"/>
      <c r="AA133" s="61"/>
      <c r="AB133" s="61"/>
      <c r="AC133" s="34">
        <f t="shared" si="13"/>
        <v>0</v>
      </c>
      <c r="AD133" s="61"/>
      <c r="AE133" s="60"/>
      <c r="AF133" s="60"/>
      <c r="AG133" s="58"/>
      <c r="AH133" s="3"/>
    </row>
    <row r="134" spans="1:34" ht="47.25" x14ac:dyDescent="0.25">
      <c r="A134" s="35">
        <v>84</v>
      </c>
      <c r="B134" s="132"/>
      <c r="C134" s="37" t="s">
        <v>41</v>
      </c>
      <c r="D134" s="56" t="s">
        <v>226</v>
      </c>
      <c r="E134" s="86" t="s">
        <v>199</v>
      </c>
      <c r="F134" s="35"/>
      <c r="G134" s="35"/>
      <c r="H134" s="39">
        <v>1</v>
      </c>
      <c r="I134" s="57"/>
      <c r="J134" s="40">
        <v>12101.45</v>
      </c>
      <c r="K134" s="57">
        <v>12000</v>
      </c>
      <c r="L134" s="58">
        <v>12000</v>
      </c>
      <c r="M134" s="59"/>
      <c r="N134" s="43"/>
      <c r="O134" s="39"/>
      <c r="P134" s="39"/>
      <c r="Q134" s="38"/>
      <c r="R134" s="38"/>
      <c r="S134" s="39"/>
      <c r="T134" s="38"/>
      <c r="U134" s="38"/>
      <c r="V134" s="38"/>
      <c r="W134" s="39">
        <v>1</v>
      </c>
      <c r="X134" s="35"/>
      <c r="Y134" s="35"/>
      <c r="Z134" s="12"/>
      <c r="AA134" s="61"/>
      <c r="AB134" s="61"/>
      <c r="AC134" s="34">
        <f t="shared" si="13"/>
        <v>0</v>
      </c>
      <c r="AD134" s="61"/>
      <c r="AE134" s="60"/>
      <c r="AF134" s="60"/>
      <c r="AG134" s="58"/>
      <c r="AH134" s="3"/>
    </row>
    <row r="135" spans="1:34" ht="75" x14ac:dyDescent="0.25">
      <c r="A135" s="35">
        <v>85</v>
      </c>
      <c r="B135" s="132"/>
      <c r="C135" s="37" t="s">
        <v>41</v>
      </c>
      <c r="D135" s="56" t="s">
        <v>227</v>
      </c>
      <c r="E135" s="86" t="s">
        <v>228</v>
      </c>
      <c r="F135" s="35"/>
      <c r="G135" s="35"/>
      <c r="H135" s="39">
        <v>1</v>
      </c>
      <c r="I135" s="57"/>
      <c r="J135" s="75">
        <v>15400</v>
      </c>
      <c r="K135" s="57">
        <v>15000</v>
      </c>
      <c r="L135" s="58">
        <v>15000</v>
      </c>
      <c r="M135" s="59"/>
      <c r="N135" s="43"/>
      <c r="O135" s="39"/>
      <c r="P135" s="39"/>
      <c r="Q135" s="38"/>
      <c r="R135" s="38"/>
      <c r="S135" s="39"/>
      <c r="T135" s="38"/>
      <c r="U135" s="38"/>
      <c r="V135" s="38"/>
      <c r="W135" s="39">
        <v>1</v>
      </c>
      <c r="X135" s="35"/>
      <c r="Y135" s="35"/>
      <c r="Z135" s="12"/>
      <c r="AA135" s="61"/>
      <c r="AB135" s="61"/>
      <c r="AC135" s="34">
        <f t="shared" si="13"/>
        <v>0</v>
      </c>
      <c r="AD135" s="61"/>
      <c r="AE135" s="60"/>
      <c r="AF135" s="60"/>
      <c r="AG135" s="58"/>
      <c r="AH135" s="3"/>
    </row>
    <row r="136" spans="1:34" ht="60" x14ac:dyDescent="0.25">
      <c r="A136" s="35">
        <v>86</v>
      </c>
      <c r="B136" s="132"/>
      <c r="C136" s="37" t="s">
        <v>41</v>
      </c>
      <c r="D136" s="56" t="s">
        <v>229</v>
      </c>
      <c r="E136" s="86" t="s">
        <v>82</v>
      </c>
      <c r="F136" s="35"/>
      <c r="G136" s="35"/>
      <c r="H136" s="39">
        <v>1</v>
      </c>
      <c r="I136" s="57"/>
      <c r="J136" s="40">
        <v>12101.45</v>
      </c>
      <c r="K136" s="57">
        <v>12000</v>
      </c>
      <c r="L136" s="58">
        <v>12000</v>
      </c>
      <c r="M136" s="59"/>
      <c r="N136" s="43"/>
      <c r="O136" s="39"/>
      <c r="P136" s="39"/>
      <c r="Q136" s="38"/>
      <c r="R136" s="38"/>
      <c r="S136" s="39"/>
      <c r="T136" s="38"/>
      <c r="U136" s="38"/>
      <c r="V136" s="38"/>
      <c r="W136" s="39">
        <v>1</v>
      </c>
      <c r="X136" s="35"/>
      <c r="Y136" s="35"/>
      <c r="Z136" s="12"/>
      <c r="AA136" s="61"/>
      <c r="AB136" s="61"/>
      <c r="AC136" s="34">
        <f t="shared" si="13"/>
        <v>0</v>
      </c>
      <c r="AD136" s="61"/>
      <c r="AE136" s="60"/>
      <c r="AF136" s="60"/>
      <c r="AG136" s="85">
        <v>12101.45</v>
      </c>
      <c r="AH136" s="3"/>
    </row>
    <row r="137" spans="1:34" ht="60" x14ac:dyDescent="0.25">
      <c r="A137" s="35">
        <v>87</v>
      </c>
      <c r="B137" s="132"/>
      <c r="C137" s="37" t="s">
        <v>41</v>
      </c>
      <c r="D137" s="56" t="s">
        <v>230</v>
      </c>
      <c r="E137" s="86" t="s">
        <v>231</v>
      </c>
      <c r="F137" s="35"/>
      <c r="G137" s="35"/>
      <c r="H137" s="39">
        <v>1</v>
      </c>
      <c r="I137" s="57"/>
      <c r="J137" s="40">
        <v>12101.45</v>
      </c>
      <c r="K137" s="57">
        <v>12000</v>
      </c>
      <c r="L137" s="58">
        <v>12000</v>
      </c>
      <c r="M137" s="59"/>
      <c r="N137" s="43"/>
      <c r="O137" s="39"/>
      <c r="P137" s="39"/>
      <c r="Q137" s="38"/>
      <c r="R137" s="38"/>
      <c r="S137" s="39"/>
      <c r="T137" s="38"/>
      <c r="U137" s="38"/>
      <c r="V137" s="38"/>
      <c r="W137" s="39">
        <v>1</v>
      </c>
      <c r="X137" s="35"/>
      <c r="Y137" s="35"/>
      <c r="Z137" s="12"/>
      <c r="AA137" s="61"/>
      <c r="AB137" s="61"/>
      <c r="AC137" s="34">
        <f t="shared" si="13"/>
        <v>0</v>
      </c>
      <c r="AD137" s="61"/>
      <c r="AE137" s="60"/>
      <c r="AF137" s="60"/>
      <c r="AG137" s="85">
        <v>12101.45</v>
      </c>
      <c r="AH137" s="3"/>
    </row>
    <row r="138" spans="1:34" ht="60" x14ac:dyDescent="0.25">
      <c r="A138" s="35">
        <v>88</v>
      </c>
      <c r="B138" s="132"/>
      <c r="C138" s="37" t="s">
        <v>232</v>
      </c>
      <c r="D138" s="56" t="s">
        <v>233</v>
      </c>
      <c r="E138" s="86" t="s">
        <v>203</v>
      </c>
      <c r="F138" s="35"/>
      <c r="G138" s="35"/>
      <c r="H138" s="39">
        <v>1</v>
      </c>
      <c r="I138" s="57"/>
      <c r="J138" s="58">
        <v>14948.85</v>
      </c>
      <c r="K138" s="57">
        <v>15000</v>
      </c>
      <c r="L138" s="58">
        <v>14948.85</v>
      </c>
      <c r="M138" s="59"/>
      <c r="N138" s="43"/>
      <c r="O138" s="39"/>
      <c r="P138" s="39"/>
      <c r="Q138" s="38"/>
      <c r="R138" s="38"/>
      <c r="S138" s="39"/>
      <c r="T138" s="38"/>
      <c r="U138" s="38"/>
      <c r="V138" s="38"/>
      <c r="W138" s="39">
        <v>1</v>
      </c>
      <c r="X138" s="35"/>
      <c r="Y138" s="35"/>
      <c r="Z138" s="12"/>
      <c r="AA138" s="61"/>
      <c r="AB138" s="61"/>
      <c r="AC138" s="34">
        <f t="shared" si="13"/>
        <v>51.149999999999636</v>
      </c>
      <c r="AD138" s="61"/>
      <c r="AE138" s="60"/>
      <c r="AF138" s="60"/>
      <c r="AG138" s="85">
        <v>14948.85</v>
      </c>
      <c r="AH138" s="3"/>
    </row>
    <row r="139" spans="1:34" ht="60" x14ac:dyDescent="0.25">
      <c r="A139" s="35">
        <v>89</v>
      </c>
      <c r="B139" s="132"/>
      <c r="C139" s="37" t="s">
        <v>41</v>
      </c>
      <c r="D139" s="56" t="s">
        <v>234</v>
      </c>
      <c r="E139" s="86" t="s">
        <v>167</v>
      </c>
      <c r="F139" s="35"/>
      <c r="G139" s="35"/>
      <c r="H139" s="39">
        <v>1</v>
      </c>
      <c r="I139" s="57"/>
      <c r="J139" s="40">
        <v>12750</v>
      </c>
      <c r="K139" s="57">
        <v>13000</v>
      </c>
      <c r="L139" s="79">
        <v>12750</v>
      </c>
      <c r="M139" s="59"/>
      <c r="N139" s="43"/>
      <c r="O139" s="39"/>
      <c r="P139" s="39"/>
      <c r="Q139" s="38"/>
      <c r="R139" s="38"/>
      <c r="S139" s="39"/>
      <c r="T139" s="38"/>
      <c r="U139" s="38"/>
      <c r="V139" s="38"/>
      <c r="W139" s="39">
        <v>1</v>
      </c>
      <c r="X139" s="35"/>
      <c r="Y139" s="35"/>
      <c r="Z139" s="12"/>
      <c r="AA139" s="61"/>
      <c r="AB139" s="61"/>
      <c r="AC139" s="34">
        <f t="shared" si="13"/>
        <v>250</v>
      </c>
      <c r="AD139" s="61"/>
      <c r="AE139" s="60"/>
      <c r="AF139" s="60"/>
      <c r="AG139" s="58"/>
      <c r="AH139" s="3"/>
    </row>
    <row r="140" spans="1:34" ht="47.25" x14ac:dyDescent="0.25">
      <c r="A140" s="35">
        <v>90</v>
      </c>
      <c r="B140" s="132"/>
      <c r="C140" s="37" t="s">
        <v>41</v>
      </c>
      <c r="D140" s="56" t="s">
        <v>235</v>
      </c>
      <c r="E140" s="86" t="s">
        <v>161</v>
      </c>
      <c r="F140" s="35"/>
      <c r="G140" s="35"/>
      <c r="H140" s="39">
        <v>1</v>
      </c>
      <c r="I140" s="57"/>
      <c r="J140" s="40">
        <v>12101.415000000001</v>
      </c>
      <c r="K140" s="57">
        <v>12000</v>
      </c>
      <c r="L140" s="58">
        <v>12000</v>
      </c>
      <c r="M140" s="59"/>
      <c r="N140" s="43"/>
      <c r="O140" s="39"/>
      <c r="P140" s="39"/>
      <c r="Q140" s="38"/>
      <c r="R140" s="38"/>
      <c r="S140" s="39"/>
      <c r="T140" s="38"/>
      <c r="U140" s="38"/>
      <c r="V140" s="38"/>
      <c r="W140" s="39">
        <v>1</v>
      </c>
      <c r="X140" s="35"/>
      <c r="Y140" s="35"/>
      <c r="Z140" s="12"/>
      <c r="AA140" s="61"/>
      <c r="AB140" s="61"/>
      <c r="AC140" s="34">
        <f t="shared" si="13"/>
        <v>0</v>
      </c>
      <c r="AD140" s="61"/>
      <c r="AE140" s="60"/>
      <c r="AF140" s="60"/>
      <c r="AG140" s="85">
        <v>12101.45</v>
      </c>
      <c r="AH140" s="3"/>
    </row>
    <row r="141" spans="1:34" ht="75" x14ac:dyDescent="0.25">
      <c r="A141" s="35">
        <v>91</v>
      </c>
      <c r="B141" s="132"/>
      <c r="C141" s="37" t="s">
        <v>41</v>
      </c>
      <c r="D141" s="56" t="s">
        <v>236</v>
      </c>
      <c r="E141" s="86" t="s">
        <v>237</v>
      </c>
      <c r="F141" s="35"/>
      <c r="G141" s="35"/>
      <c r="H141" s="39">
        <v>1</v>
      </c>
      <c r="I141" s="57"/>
      <c r="J141" s="40">
        <v>14950</v>
      </c>
      <c r="K141" s="57">
        <v>10000</v>
      </c>
      <c r="L141" s="58">
        <v>10000</v>
      </c>
      <c r="M141" s="59"/>
      <c r="N141" s="43"/>
      <c r="O141" s="39"/>
      <c r="P141" s="39"/>
      <c r="Q141" s="38"/>
      <c r="R141" s="38"/>
      <c r="S141" s="39"/>
      <c r="T141" s="38"/>
      <c r="U141" s="38"/>
      <c r="V141" s="38"/>
      <c r="W141" s="39">
        <v>1</v>
      </c>
      <c r="X141" s="35"/>
      <c r="Y141" s="35"/>
      <c r="Z141" s="12"/>
      <c r="AA141" s="61"/>
      <c r="AB141" s="61"/>
      <c r="AC141" s="34">
        <f t="shared" si="13"/>
        <v>0</v>
      </c>
      <c r="AD141" s="61"/>
      <c r="AE141" s="60"/>
      <c r="AF141" s="60"/>
      <c r="AG141" s="58"/>
      <c r="AH141" s="3"/>
    </row>
    <row r="142" spans="1:34" ht="60" x14ac:dyDescent="0.25">
      <c r="A142" s="35">
        <v>92</v>
      </c>
      <c r="B142" s="132"/>
      <c r="C142" s="37" t="s">
        <v>41</v>
      </c>
      <c r="D142" s="56" t="s">
        <v>238</v>
      </c>
      <c r="E142" s="86" t="s">
        <v>192</v>
      </c>
      <c r="F142" s="35"/>
      <c r="G142" s="35"/>
      <c r="H142" s="39">
        <v>1</v>
      </c>
      <c r="I142" s="57"/>
      <c r="J142" s="40">
        <v>19931.8</v>
      </c>
      <c r="K142" s="57">
        <v>20000</v>
      </c>
      <c r="L142" s="58">
        <v>19931.8</v>
      </c>
      <c r="M142" s="59"/>
      <c r="N142" s="43"/>
      <c r="O142" s="39"/>
      <c r="P142" s="39"/>
      <c r="Q142" s="38"/>
      <c r="R142" s="38"/>
      <c r="S142" s="39"/>
      <c r="T142" s="38"/>
      <c r="U142" s="38"/>
      <c r="V142" s="38"/>
      <c r="W142" s="39">
        <v>1</v>
      </c>
      <c r="X142" s="35"/>
      <c r="Y142" s="35"/>
      <c r="Z142" s="12"/>
      <c r="AA142" s="61"/>
      <c r="AB142" s="61"/>
      <c r="AC142" s="34">
        <f t="shared" si="13"/>
        <v>68.200000000000728</v>
      </c>
      <c r="AD142" s="61"/>
      <c r="AE142" s="60"/>
      <c r="AF142" s="60"/>
      <c r="AG142" s="85">
        <v>19931.8</v>
      </c>
      <c r="AH142" s="3"/>
    </row>
    <row r="143" spans="1:34" ht="60" x14ac:dyDescent="0.25">
      <c r="A143" s="35">
        <v>93</v>
      </c>
      <c r="B143" s="132"/>
      <c r="C143" s="37" t="s">
        <v>41</v>
      </c>
      <c r="D143" s="56" t="s">
        <v>239</v>
      </c>
      <c r="E143" s="86" t="s">
        <v>237</v>
      </c>
      <c r="F143" s="35"/>
      <c r="G143" s="35"/>
      <c r="H143" s="39">
        <v>1</v>
      </c>
      <c r="I143" s="57"/>
      <c r="J143" s="40">
        <v>12101.45</v>
      </c>
      <c r="K143" s="57">
        <v>12000</v>
      </c>
      <c r="L143" s="58">
        <v>12000</v>
      </c>
      <c r="M143" s="59"/>
      <c r="N143" s="43"/>
      <c r="O143" s="39"/>
      <c r="P143" s="39"/>
      <c r="Q143" s="38"/>
      <c r="R143" s="38"/>
      <c r="S143" s="39"/>
      <c r="T143" s="38"/>
      <c r="U143" s="38"/>
      <c r="V143" s="38"/>
      <c r="W143" s="39">
        <v>1</v>
      </c>
      <c r="X143" s="35"/>
      <c r="Y143" s="35"/>
      <c r="Z143" s="12"/>
      <c r="AA143" s="61"/>
      <c r="AB143" s="61"/>
      <c r="AC143" s="34">
        <f t="shared" si="13"/>
        <v>0</v>
      </c>
      <c r="AD143" s="61"/>
      <c r="AE143" s="60"/>
      <c r="AF143" s="60"/>
      <c r="AG143" s="85">
        <v>12101.45</v>
      </c>
      <c r="AH143" s="3"/>
    </row>
    <row r="144" spans="1:34" ht="60" x14ac:dyDescent="0.25">
      <c r="A144" s="35"/>
      <c r="B144" s="132"/>
      <c r="C144" s="37" t="s">
        <v>41</v>
      </c>
      <c r="D144" s="56" t="s">
        <v>240</v>
      </c>
      <c r="E144" s="86" t="s">
        <v>167</v>
      </c>
      <c r="F144" s="35"/>
      <c r="G144" s="35"/>
      <c r="H144" s="39">
        <v>1</v>
      </c>
      <c r="I144" s="57"/>
      <c r="J144" s="40">
        <v>14948.85</v>
      </c>
      <c r="K144" s="57">
        <v>15000</v>
      </c>
      <c r="L144" s="79">
        <v>14948.85</v>
      </c>
      <c r="M144" s="59"/>
      <c r="N144" s="43"/>
      <c r="O144" s="39"/>
      <c r="P144" s="39"/>
      <c r="Q144" s="38"/>
      <c r="R144" s="38"/>
      <c r="S144" s="39"/>
      <c r="T144" s="38"/>
      <c r="U144" s="38"/>
      <c r="V144" s="38"/>
      <c r="W144" s="39">
        <v>1</v>
      </c>
      <c r="X144" s="35"/>
      <c r="Y144" s="35"/>
      <c r="Z144" s="12"/>
      <c r="AA144" s="61"/>
      <c r="AB144" s="61"/>
      <c r="AC144" s="34">
        <f t="shared" si="13"/>
        <v>51.149999999999636</v>
      </c>
      <c r="AD144" s="61"/>
      <c r="AE144" s="60"/>
      <c r="AF144" s="60"/>
      <c r="AG144" s="85">
        <v>14948.85</v>
      </c>
      <c r="AH144" s="3"/>
    </row>
    <row r="145" spans="1:35" x14ac:dyDescent="0.25">
      <c r="A145" s="67"/>
      <c r="B145" s="132"/>
      <c r="C145" s="180" t="s">
        <v>38</v>
      </c>
      <c r="D145" s="180"/>
      <c r="E145" s="37"/>
      <c r="F145" s="35"/>
      <c r="G145" s="35"/>
      <c r="H145" s="49">
        <f>SUM(H51:H144)</f>
        <v>94</v>
      </c>
      <c r="I145" s="57"/>
      <c r="J145" s="69">
        <f>SUM(J51:J144)</f>
        <v>2388210.4649999999</v>
      </c>
      <c r="K145" s="69">
        <f t="shared" ref="K145:L145" si="14">SUM(K51:K144)</f>
        <v>2414000</v>
      </c>
      <c r="L145" s="69">
        <f t="shared" si="14"/>
        <v>2406524.7999999993</v>
      </c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>
        <f>SUM(W51:W144)</f>
        <v>94</v>
      </c>
      <c r="X145" s="53">
        <f>SUM(X44:X123)</f>
        <v>6136</v>
      </c>
      <c r="Y145" s="35"/>
      <c r="Z145" s="12"/>
      <c r="AA145" s="61"/>
      <c r="AB145" s="90">
        <f>SUM(AB10:AB144)</f>
        <v>152775</v>
      </c>
      <c r="AC145" s="91">
        <f>SUM(AC51:AC144)</f>
        <v>7475.2000000000071</v>
      </c>
      <c r="AD145" s="61"/>
      <c r="AE145" s="60"/>
      <c r="AF145" s="60"/>
      <c r="AG145" s="69">
        <f>SUM(AG51:AG144)</f>
        <v>1862829.8999999997</v>
      </c>
    </row>
    <row r="146" spans="1:35" ht="31.5" x14ac:dyDescent="0.25">
      <c r="A146" s="67"/>
      <c r="B146" s="131" t="s">
        <v>241</v>
      </c>
      <c r="C146" s="30" t="s">
        <v>242</v>
      </c>
      <c r="D146" s="37"/>
      <c r="E146" s="37"/>
      <c r="F146" s="35"/>
      <c r="G146" s="35"/>
      <c r="H146" s="39"/>
      <c r="I146" s="57"/>
      <c r="J146" s="40"/>
      <c r="K146" s="57"/>
      <c r="L146" s="58"/>
      <c r="M146" s="48"/>
      <c r="N146" s="39"/>
      <c r="O146" s="39"/>
      <c r="P146" s="39"/>
      <c r="Q146" s="38"/>
      <c r="R146" s="38"/>
      <c r="S146" s="35"/>
      <c r="T146" s="38"/>
      <c r="U146" s="38"/>
      <c r="V146" s="38"/>
      <c r="W146" s="35"/>
      <c r="X146" s="35"/>
      <c r="Y146" s="35"/>
      <c r="Z146" s="12"/>
      <c r="AA146" s="61"/>
      <c r="AB146" s="61"/>
      <c r="AC146" s="34">
        <f t="shared" ref="AC146:AC148" si="15">(K147-L147)</f>
        <v>0</v>
      </c>
      <c r="AD146" s="61"/>
      <c r="AE146" s="60"/>
      <c r="AF146" s="60"/>
    </row>
    <row r="147" spans="1:35" x14ac:dyDescent="0.25">
      <c r="A147" s="67"/>
      <c r="B147" s="132"/>
      <c r="C147" s="180" t="s">
        <v>38</v>
      </c>
      <c r="D147" s="180"/>
      <c r="E147" s="37"/>
      <c r="F147" s="35"/>
      <c r="G147" s="35"/>
      <c r="H147" s="39"/>
      <c r="I147" s="57"/>
      <c r="J147" s="40"/>
      <c r="K147" s="50"/>
      <c r="L147" s="54"/>
      <c r="M147" s="48"/>
      <c r="N147" s="39"/>
      <c r="O147" s="39"/>
      <c r="P147" s="39"/>
      <c r="Q147" s="38"/>
      <c r="R147" s="38"/>
      <c r="S147" s="35"/>
      <c r="T147" s="38"/>
      <c r="U147" s="38"/>
      <c r="V147" s="38"/>
      <c r="W147" s="53"/>
      <c r="X147" s="35"/>
      <c r="Y147" s="35"/>
      <c r="Z147" s="12"/>
      <c r="AA147" s="61"/>
      <c r="AB147" s="61"/>
      <c r="AC147" s="34"/>
      <c r="AD147" s="61"/>
      <c r="AE147" s="60"/>
      <c r="AF147" s="60"/>
    </row>
    <row r="148" spans="1:35" s="104" customFormat="1" x14ac:dyDescent="0.25">
      <c r="A148" s="92"/>
      <c r="B148" s="93"/>
      <c r="C148" s="191" t="s">
        <v>243</v>
      </c>
      <c r="D148" s="191"/>
      <c r="E148" s="191"/>
      <c r="F148" s="191"/>
      <c r="G148" s="92">
        <f>SUM(G11,G16,G20,G42,G49,G145)</f>
        <v>31</v>
      </c>
      <c r="H148" s="92">
        <f>SUM(H11,H16,H20,H42,H49,H145)</f>
        <v>94</v>
      </c>
      <c r="I148" s="94"/>
      <c r="J148" s="95">
        <f>SUM(J11,J16,J20,J42,J49,J145)</f>
        <v>8190915.1049999995</v>
      </c>
      <c r="K148" s="95">
        <f>SUM(K11,K16,K20,K42,K49,K145)</f>
        <v>7506500</v>
      </c>
      <c r="L148" s="95">
        <f>SUM(L11,L16,L20,L42,L49,L145)</f>
        <v>7409427.7699999996</v>
      </c>
      <c r="M148" s="62"/>
      <c r="N148" s="96"/>
      <c r="O148" s="96"/>
      <c r="P148" s="96"/>
      <c r="Q148" s="96"/>
      <c r="R148" s="96"/>
      <c r="S148" s="96"/>
      <c r="T148" s="96"/>
      <c r="U148" s="96"/>
      <c r="V148" s="96"/>
      <c r="W148" s="96">
        <f>SUM(W11,W16,W20,W42,W49,W145)</f>
        <v>125</v>
      </c>
      <c r="X148" s="97">
        <f>SUM(X11,X16,X20,X42,X49,X145)</f>
        <v>69454</v>
      </c>
      <c r="Y148" s="92"/>
      <c r="Z148" s="125"/>
      <c r="AA148" s="99"/>
      <c r="AB148" s="99"/>
      <c r="AC148" s="34">
        <f t="shared" si="15"/>
        <v>0</v>
      </c>
      <c r="AD148" s="100"/>
      <c r="AE148" s="98"/>
      <c r="AF148" s="98"/>
      <c r="AG148" s="101">
        <f>SUM(AG107,AG114:AG117,AG119,AH121,AG123,AG125,AG126,AG129:AG132,AG136:AG138,AG140,AG142,AG143,AG144)</f>
        <v>422732.65</v>
      </c>
      <c r="AH148" s="102">
        <v>115</v>
      </c>
      <c r="AI148" s="103">
        <v>12000</v>
      </c>
    </row>
    <row r="149" spans="1:35" x14ac:dyDescent="0.25">
      <c r="B149" s="133"/>
      <c r="C149" s="106"/>
      <c r="D149" s="106"/>
      <c r="I149" s="108"/>
      <c r="L149" s="109"/>
      <c r="AC149" s="87">
        <f>SUM(AE42,AC145)</f>
        <v>12347.230000000018</v>
      </c>
      <c r="AH149" s="110">
        <v>108</v>
      </c>
      <c r="AI149" s="5">
        <v>12000</v>
      </c>
    </row>
    <row r="150" spans="1:35" x14ac:dyDescent="0.25">
      <c r="A150" s="111"/>
      <c r="D150" s="112"/>
      <c r="E150" s="113"/>
      <c r="F150" s="114"/>
      <c r="I150" s="115"/>
      <c r="J150" s="115"/>
      <c r="K150" s="115"/>
      <c r="L150" s="109"/>
      <c r="Q150" s="115"/>
      <c r="R150" s="115"/>
      <c r="S150" s="114"/>
      <c r="T150" s="105"/>
      <c r="U150" s="105"/>
      <c r="V150" s="105"/>
      <c r="W150" s="116"/>
      <c r="AC150" s="5"/>
      <c r="AH150" s="110">
        <v>114</v>
      </c>
      <c r="AI150" s="5">
        <v>12000</v>
      </c>
    </row>
    <row r="151" spans="1:35" x14ac:dyDescent="0.25">
      <c r="A151" s="111"/>
      <c r="D151" s="112"/>
      <c r="E151" s="113"/>
      <c r="F151" s="114"/>
      <c r="I151" s="115"/>
      <c r="J151" s="115"/>
      <c r="L151" s="109"/>
      <c r="Q151" s="115"/>
      <c r="R151" s="115"/>
      <c r="S151" s="114"/>
      <c r="W151" s="116"/>
      <c r="AC151" s="87"/>
      <c r="AH151" s="110">
        <v>125</v>
      </c>
      <c r="AI151" s="5">
        <v>12000</v>
      </c>
    </row>
    <row r="152" spans="1:35" ht="15.75" customHeight="1" x14ac:dyDescent="0.25">
      <c r="B152" s="190" t="s">
        <v>244</v>
      </c>
      <c r="C152" s="190"/>
      <c r="D152" s="106"/>
      <c r="F152" s="190" t="s">
        <v>244</v>
      </c>
      <c r="G152" s="190"/>
      <c r="H152" s="190"/>
      <c r="I152" s="190"/>
      <c r="L152" s="118"/>
      <c r="O152" s="190" t="s">
        <v>244</v>
      </c>
      <c r="P152" s="190"/>
      <c r="Q152" s="190"/>
      <c r="R152" s="190"/>
      <c r="S152" s="190"/>
      <c r="U152" s="190"/>
      <c r="V152" s="190"/>
      <c r="W152" s="190"/>
      <c r="X152" s="190"/>
      <c r="Y152" s="190"/>
      <c r="Z152" s="111"/>
      <c r="AC152" s="119"/>
      <c r="AE152" s="119"/>
      <c r="AF152" s="119"/>
      <c r="AH152" s="110">
        <v>74</v>
      </c>
      <c r="AI152" s="5">
        <v>48405.8</v>
      </c>
    </row>
    <row r="153" spans="1:35" ht="15.75" customHeight="1" x14ac:dyDescent="0.25">
      <c r="B153" s="190" t="s">
        <v>245</v>
      </c>
      <c r="C153" s="190"/>
      <c r="D153" s="106"/>
      <c r="F153" s="190" t="s">
        <v>246</v>
      </c>
      <c r="G153" s="190"/>
      <c r="H153" s="190"/>
      <c r="I153" s="190"/>
      <c r="O153" s="190" t="s">
        <v>247</v>
      </c>
      <c r="P153" s="190"/>
      <c r="Q153" s="190"/>
      <c r="R153" s="190"/>
      <c r="S153" s="190"/>
      <c r="U153" s="190"/>
      <c r="V153" s="190"/>
      <c r="W153" s="190"/>
      <c r="X153" s="190"/>
      <c r="Y153" s="190"/>
      <c r="Z153" s="111"/>
      <c r="AH153" s="110">
        <v>49</v>
      </c>
      <c r="AI153" s="5">
        <v>44134.7</v>
      </c>
    </row>
    <row r="154" spans="1:35" x14ac:dyDescent="0.25">
      <c r="B154" s="133"/>
      <c r="C154" s="106"/>
      <c r="D154" s="106"/>
      <c r="I154" s="108"/>
      <c r="K154" s="5"/>
      <c r="L154" s="120"/>
      <c r="AH154" s="110">
        <v>101</v>
      </c>
      <c r="AI154" s="58">
        <v>10677.75</v>
      </c>
    </row>
    <row r="155" spans="1:35" x14ac:dyDescent="0.25">
      <c r="B155" s="133"/>
      <c r="C155" s="106"/>
      <c r="D155" s="106"/>
      <c r="I155" s="108"/>
      <c r="K155" s="5"/>
      <c r="L155" s="120"/>
      <c r="AC155" s="5"/>
      <c r="AH155" s="110">
        <v>120</v>
      </c>
      <c r="AI155" s="5">
        <v>12000</v>
      </c>
    </row>
    <row r="156" spans="1:35" x14ac:dyDescent="0.25">
      <c r="B156" s="133"/>
      <c r="C156" s="106"/>
      <c r="D156" s="106"/>
      <c r="I156" s="108"/>
      <c r="K156" s="5"/>
      <c r="L156" s="120"/>
      <c r="AC156" s="5"/>
      <c r="AH156" s="110">
        <v>111</v>
      </c>
      <c r="AI156" s="5">
        <v>12000</v>
      </c>
    </row>
    <row r="157" spans="1:35" x14ac:dyDescent="0.25">
      <c r="B157" s="133"/>
      <c r="C157" s="106"/>
      <c r="D157" s="106"/>
      <c r="I157" s="108"/>
      <c r="J157" s="196" t="s">
        <v>278</v>
      </c>
      <c r="K157" s="197"/>
      <c r="L157" s="120"/>
      <c r="AC157" s="5"/>
      <c r="AH157" s="110">
        <v>121</v>
      </c>
      <c r="AI157" s="58">
        <v>14948.85</v>
      </c>
    </row>
    <row r="158" spans="1:35" x14ac:dyDescent="0.25">
      <c r="B158" s="133"/>
      <c r="C158" s="106"/>
      <c r="J158" s="198">
        <v>63387.5</v>
      </c>
      <c r="K158" s="199"/>
      <c r="L158" s="120"/>
      <c r="AC158" s="87"/>
      <c r="AG158" s="4">
        <v>109</v>
      </c>
      <c r="AH158" s="110">
        <v>86</v>
      </c>
      <c r="AI158" s="121">
        <v>9965.9</v>
      </c>
    </row>
    <row r="159" spans="1:35" x14ac:dyDescent="0.25">
      <c r="B159" s="133"/>
      <c r="C159" s="106"/>
      <c r="J159" s="200">
        <f>(K148-J158)</f>
        <v>7443112.5</v>
      </c>
      <c r="K159" s="201"/>
      <c r="L159" s="120"/>
      <c r="AC159" s="87"/>
      <c r="AG159" s="4">
        <v>88</v>
      </c>
      <c r="AH159" s="110">
        <v>124</v>
      </c>
      <c r="AI159" s="5">
        <v>12000</v>
      </c>
    </row>
    <row r="160" spans="1:35" x14ac:dyDescent="0.25">
      <c r="B160" s="133"/>
      <c r="C160" s="106"/>
      <c r="J160" s="176"/>
      <c r="K160" s="20"/>
      <c r="L160" s="120"/>
      <c r="AH160" s="110">
        <v>115</v>
      </c>
      <c r="AI160" s="121">
        <v>12000</v>
      </c>
    </row>
    <row r="161" spans="1:35" x14ac:dyDescent="0.25">
      <c r="B161" s="133"/>
      <c r="C161" s="106"/>
      <c r="F161" s="194" t="s">
        <v>279</v>
      </c>
      <c r="G161" s="194"/>
      <c r="H161" s="194"/>
      <c r="I161" s="194"/>
      <c r="J161" s="195"/>
      <c r="K161" s="195"/>
      <c r="L161" s="194"/>
      <c r="M161" s="194"/>
      <c r="N161" s="194"/>
      <c r="AH161" s="110">
        <v>95</v>
      </c>
      <c r="AI161" s="58">
        <v>9965.9</v>
      </c>
    </row>
    <row r="162" spans="1:35" x14ac:dyDescent="0.25">
      <c r="A162" s="3"/>
      <c r="B162" s="133"/>
      <c r="C162" s="106"/>
      <c r="E162" s="136"/>
      <c r="F162" s="214" t="s">
        <v>282</v>
      </c>
      <c r="G162" s="215"/>
      <c r="H162" s="215"/>
      <c r="I162" s="160"/>
      <c r="J162" s="161" t="s">
        <v>280</v>
      </c>
      <c r="K162" s="162"/>
      <c r="L162" s="208">
        <v>7146790.2699999996</v>
      </c>
      <c r="M162" s="209"/>
      <c r="N162" s="210"/>
      <c r="AH162" s="110">
        <v>119</v>
      </c>
      <c r="AI162" s="5">
        <v>12000</v>
      </c>
    </row>
    <row r="163" spans="1:35" x14ac:dyDescent="0.25">
      <c r="A163" s="3"/>
      <c r="B163" s="133"/>
      <c r="C163" s="106"/>
      <c r="E163" s="136"/>
      <c r="F163" s="163"/>
      <c r="G163" s="164"/>
      <c r="H163" s="164"/>
      <c r="I163" s="164"/>
      <c r="J163" s="165" t="s">
        <v>281</v>
      </c>
      <c r="K163" s="166"/>
      <c r="L163" s="202">
        <v>69387.5</v>
      </c>
      <c r="M163" s="203"/>
      <c r="N163" s="204"/>
      <c r="AH163" s="110">
        <v>113</v>
      </c>
      <c r="AI163" s="58">
        <v>139522.6</v>
      </c>
    </row>
    <row r="164" spans="1:35" x14ac:dyDescent="0.25">
      <c r="A164" s="3"/>
      <c r="B164" s="133"/>
      <c r="C164" s="106"/>
      <c r="E164" s="136"/>
      <c r="F164" s="167"/>
      <c r="G164" s="168"/>
      <c r="H164" s="168"/>
      <c r="I164" s="168"/>
      <c r="J164" s="169"/>
      <c r="K164" s="170"/>
      <c r="L164" s="171"/>
      <c r="M164" s="170"/>
      <c r="N164" s="172"/>
      <c r="Z164" s="105" t="s">
        <v>287</v>
      </c>
      <c r="AI164" s="5">
        <f>SUM(AI148:AI163)</f>
        <v>385621.5</v>
      </c>
    </row>
    <row r="165" spans="1:35" x14ac:dyDescent="0.25">
      <c r="A165" s="3"/>
      <c r="B165" s="133"/>
      <c r="C165" s="106"/>
      <c r="E165" s="136"/>
      <c r="F165" s="214" t="s">
        <v>283</v>
      </c>
      <c r="G165" s="215"/>
      <c r="H165" s="215"/>
      <c r="I165" s="215"/>
      <c r="J165" s="161" t="s">
        <v>280</v>
      </c>
      <c r="K165" s="162"/>
      <c r="L165" s="208">
        <v>194000</v>
      </c>
      <c r="M165" s="209"/>
      <c r="N165" s="210"/>
      <c r="AC165" s="5"/>
      <c r="AI165" s="5"/>
    </row>
    <row r="166" spans="1:35" x14ac:dyDescent="0.25">
      <c r="A166" s="3"/>
      <c r="B166" s="133"/>
      <c r="C166" s="106"/>
      <c r="E166" s="136"/>
      <c r="F166" s="163"/>
      <c r="G166" s="164"/>
      <c r="H166" s="164"/>
      <c r="I166" s="164"/>
      <c r="J166" s="165" t="s">
        <v>281</v>
      </c>
      <c r="K166" s="166"/>
      <c r="L166" s="202">
        <v>3000</v>
      </c>
      <c r="M166" s="203"/>
      <c r="N166" s="204"/>
      <c r="AC166" s="5"/>
    </row>
    <row r="167" spans="1:35" x14ac:dyDescent="0.25">
      <c r="A167" s="3"/>
      <c r="B167" s="133"/>
      <c r="C167" s="106"/>
      <c r="E167" s="136"/>
      <c r="F167" s="167"/>
      <c r="G167" s="168"/>
      <c r="H167" s="168"/>
      <c r="I167" s="168"/>
      <c r="J167" s="173"/>
      <c r="K167" s="170"/>
      <c r="L167" s="205">
        <f>SUM(L162:N166)</f>
        <v>7413177.7699999996</v>
      </c>
      <c r="M167" s="206"/>
      <c r="N167" s="207"/>
      <c r="AC167" s="5"/>
    </row>
    <row r="168" spans="1:35" x14ac:dyDescent="0.25">
      <c r="A168" s="3"/>
      <c r="B168" s="133"/>
      <c r="C168" s="106"/>
      <c r="E168" s="136"/>
      <c r="F168" s="174"/>
      <c r="G168" s="160"/>
      <c r="H168" s="160"/>
      <c r="I168" s="160"/>
      <c r="J168" s="162" t="s">
        <v>284</v>
      </c>
      <c r="K168" s="162"/>
      <c r="L168" s="208">
        <v>3750</v>
      </c>
      <c r="M168" s="209"/>
      <c r="N168" s="210"/>
      <c r="AC168" s="5"/>
    </row>
    <row r="169" spans="1:35" x14ac:dyDescent="0.25">
      <c r="A169" s="3"/>
      <c r="B169" s="133"/>
      <c r="C169" s="106"/>
      <c r="E169" s="136"/>
      <c r="F169" s="192" t="s">
        <v>286</v>
      </c>
      <c r="G169" s="193"/>
      <c r="H169" s="193"/>
      <c r="I169" s="193"/>
      <c r="J169" s="177" t="s">
        <v>285</v>
      </c>
      <c r="K169" s="177"/>
      <c r="L169" s="211">
        <f>(L167-L168)</f>
        <v>7409427.7699999996</v>
      </c>
      <c r="M169" s="212"/>
      <c r="N169" s="213"/>
      <c r="AC169" s="87"/>
      <c r="AE169" s="87"/>
    </row>
    <row r="170" spans="1:35" x14ac:dyDescent="0.25">
      <c r="A170" s="3"/>
      <c r="B170" s="133"/>
      <c r="C170" s="106"/>
      <c r="E170" s="136"/>
      <c r="F170" s="175"/>
      <c r="G170" s="170"/>
      <c r="H170" s="170"/>
      <c r="I170" s="170"/>
      <c r="J170" s="170"/>
      <c r="K170" s="170"/>
      <c r="L170" s="171"/>
      <c r="M170" s="170"/>
      <c r="N170" s="172"/>
    </row>
    <row r="171" spans="1:35" x14ac:dyDescent="0.25">
      <c r="A171" s="3"/>
      <c r="B171" s="133"/>
      <c r="C171" s="106"/>
      <c r="E171" s="136"/>
      <c r="F171" s="3"/>
      <c r="G171" s="3"/>
      <c r="I171" s="3"/>
      <c r="J171" s="3"/>
    </row>
    <row r="172" spans="1:35" x14ac:dyDescent="0.25">
      <c r="A172" s="3"/>
      <c r="B172" s="133"/>
      <c r="C172" s="106"/>
      <c r="E172" s="136"/>
      <c r="F172" s="3"/>
      <c r="G172" s="3"/>
      <c r="I172" s="3"/>
      <c r="J172" s="3"/>
    </row>
    <row r="173" spans="1:35" x14ac:dyDescent="0.25">
      <c r="A173" s="3"/>
      <c r="B173" s="133"/>
      <c r="C173" s="106"/>
      <c r="E173" s="136"/>
      <c r="F173" s="3"/>
      <c r="G173" s="3"/>
      <c r="I173" s="3"/>
      <c r="J173" s="3"/>
    </row>
    <row r="174" spans="1:35" x14ac:dyDescent="0.25">
      <c r="A174" s="3"/>
      <c r="B174" s="133"/>
      <c r="C174" s="106"/>
      <c r="E174" s="136"/>
      <c r="F174" s="3"/>
      <c r="G174" s="3"/>
      <c r="I174" s="3"/>
      <c r="J174" s="3"/>
      <c r="L174" s="120"/>
    </row>
    <row r="175" spans="1:35" x14ac:dyDescent="0.25">
      <c r="A175" s="3"/>
      <c r="B175" s="133"/>
      <c r="C175" s="106"/>
      <c r="E175" s="136"/>
      <c r="F175" s="3"/>
      <c r="G175" s="3"/>
      <c r="I175" s="3"/>
      <c r="J175" s="3"/>
      <c r="K175" s="87"/>
      <c r="L175" s="118"/>
    </row>
    <row r="176" spans="1:35" x14ac:dyDescent="0.25">
      <c r="A176" s="3"/>
      <c r="B176" s="133"/>
      <c r="C176" s="106"/>
      <c r="E176" s="136"/>
      <c r="F176" s="3"/>
      <c r="G176" s="3"/>
      <c r="I176" s="3"/>
      <c r="J176" s="3"/>
      <c r="L176" s="118"/>
      <c r="O176" s="3"/>
      <c r="S176" s="3"/>
      <c r="W176" s="3"/>
      <c r="X176" s="3"/>
      <c r="Y176" s="3"/>
      <c r="Z176" s="3"/>
      <c r="AD176" s="3"/>
      <c r="AG176" s="3"/>
      <c r="AH176" s="3"/>
    </row>
    <row r="177" spans="1:34" x14ac:dyDescent="0.25">
      <c r="A177" s="3"/>
      <c r="B177" s="133"/>
      <c r="C177" s="106"/>
      <c r="E177" s="136"/>
      <c r="F177" s="3"/>
      <c r="G177" s="3"/>
      <c r="I177" s="3"/>
      <c r="J177" s="3"/>
      <c r="O177" s="3"/>
      <c r="S177" s="3"/>
      <c r="W177" s="3"/>
      <c r="X177" s="3"/>
      <c r="Y177" s="3"/>
      <c r="Z177" s="3"/>
      <c r="AD177" s="3"/>
      <c r="AG177" s="3"/>
      <c r="AH177" s="3"/>
    </row>
    <row r="178" spans="1:34" x14ac:dyDescent="0.25">
      <c r="A178" s="3"/>
      <c r="B178" s="133"/>
      <c r="C178" s="106"/>
      <c r="E178" s="136"/>
      <c r="F178" s="3"/>
      <c r="G178" s="3"/>
      <c r="I178" s="3"/>
      <c r="J178" s="3"/>
      <c r="O178" s="3"/>
      <c r="S178" s="3"/>
      <c r="W178" s="3"/>
      <c r="X178" s="3"/>
      <c r="Y178" s="3"/>
      <c r="Z178" s="3"/>
      <c r="AD178" s="3"/>
      <c r="AG178" s="3"/>
      <c r="AH178" s="3"/>
    </row>
    <row r="179" spans="1:34" x14ac:dyDescent="0.25">
      <c r="L179" s="118"/>
      <c r="O179" s="3"/>
      <c r="S179" s="3"/>
      <c r="W179" s="3"/>
      <c r="X179" s="3"/>
      <c r="Y179" s="3"/>
      <c r="Z179" s="3"/>
      <c r="AD179" s="3"/>
      <c r="AG179" s="3"/>
      <c r="AH179" s="3"/>
    </row>
  </sheetData>
  <mergeCells count="49">
    <mergeCell ref="F169:I169"/>
    <mergeCell ref="F161:N161"/>
    <mergeCell ref="J157:K157"/>
    <mergeCell ref="J158:K158"/>
    <mergeCell ref="J159:K159"/>
    <mergeCell ref="L166:N166"/>
    <mergeCell ref="L167:N167"/>
    <mergeCell ref="L168:N168"/>
    <mergeCell ref="L169:N169"/>
    <mergeCell ref="L162:N162"/>
    <mergeCell ref="L163:N163"/>
    <mergeCell ref="F162:H162"/>
    <mergeCell ref="F165:I165"/>
    <mergeCell ref="L165:N165"/>
    <mergeCell ref="B153:C153"/>
    <mergeCell ref="U153:Y153"/>
    <mergeCell ref="C145:D145"/>
    <mergeCell ref="C147:D147"/>
    <mergeCell ref="C148:F148"/>
    <mergeCell ref="B152:C152"/>
    <mergeCell ref="U152:Y152"/>
    <mergeCell ref="O152:S152"/>
    <mergeCell ref="O153:S153"/>
    <mergeCell ref="F152:I152"/>
    <mergeCell ref="F153:I153"/>
    <mergeCell ref="AG8:AI8"/>
    <mergeCell ref="C11:D11"/>
    <mergeCell ref="C16:D16"/>
    <mergeCell ref="C20:D20"/>
    <mergeCell ref="C42:D42"/>
    <mergeCell ref="Y6:Y8"/>
    <mergeCell ref="C49:D49"/>
    <mergeCell ref="L6:L8"/>
    <mergeCell ref="M6:M8"/>
    <mergeCell ref="N6:W6"/>
    <mergeCell ref="X6:X8"/>
    <mergeCell ref="E7:E8"/>
    <mergeCell ref="F7:F8"/>
    <mergeCell ref="O7:R7"/>
    <mergeCell ref="A1:W1"/>
    <mergeCell ref="A2:W2"/>
    <mergeCell ref="A6:A8"/>
    <mergeCell ref="B6:B8"/>
    <mergeCell ref="C6:C8"/>
    <mergeCell ref="D6:D8"/>
    <mergeCell ref="E6:F6"/>
    <mergeCell ref="G6:H7"/>
    <mergeCell ref="I6:J7"/>
    <mergeCell ref="K6:K8"/>
  </mergeCells>
  <pageMargins left="0.7" right="0.5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workbookViewId="0">
      <selection activeCell="G20" sqref="G20"/>
    </sheetView>
  </sheetViews>
  <sheetFormatPr defaultColWidth="30.42578125" defaultRowHeight="15.75" x14ac:dyDescent="0.25"/>
  <cols>
    <col min="1" max="1" width="4" style="115" customWidth="1"/>
    <col min="2" max="2" width="4.42578125" style="115" customWidth="1"/>
    <col min="3" max="3" width="26.42578125" style="114" customWidth="1"/>
    <col min="4" max="4" width="13.5703125" style="114" customWidth="1"/>
    <col min="5" max="5" width="11" style="120" customWidth="1"/>
    <col min="6" max="6" width="15" style="114" customWidth="1"/>
    <col min="7" max="7" width="14.28515625" style="114" customWidth="1"/>
    <col min="8" max="8" width="15.42578125" style="114" customWidth="1"/>
    <col min="9" max="9" width="8.5703125" style="114" customWidth="1"/>
    <col min="10" max="10" width="11.140625" style="114" customWidth="1"/>
    <col min="11" max="12" width="5.42578125" style="114" customWidth="1"/>
    <col min="13" max="13" width="6.42578125" style="114" customWidth="1"/>
    <col min="14" max="17" width="2.85546875" style="114" customWidth="1"/>
    <col min="18" max="18" width="4.85546875" style="114" customWidth="1"/>
    <col min="19" max="19" width="6.140625" style="114" customWidth="1"/>
    <col min="20" max="16384" width="30.42578125" style="114"/>
  </cols>
  <sheetData>
    <row r="1" spans="1:19" ht="21" x14ac:dyDescent="0.3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18.75" x14ac:dyDescent="0.3">
      <c r="A2" s="217" t="s">
        <v>276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19" ht="18.75" x14ac:dyDescent="0.3">
      <c r="A3" s="217" t="s">
        <v>248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x14ac:dyDescent="0.25">
      <c r="A4" s="137" t="s">
        <v>249</v>
      </c>
      <c r="B4" s="137"/>
      <c r="C4" s="137"/>
      <c r="D4" s="138"/>
    </row>
    <row r="5" spans="1:19" s="139" customFormat="1" ht="15.75" customHeight="1" x14ac:dyDescent="0.25">
      <c r="A5" s="218" t="s">
        <v>250</v>
      </c>
      <c r="B5" s="221"/>
      <c r="C5" s="184" t="s">
        <v>4</v>
      </c>
      <c r="D5" s="184" t="s">
        <v>251</v>
      </c>
      <c r="E5" s="224" t="s">
        <v>8</v>
      </c>
      <c r="F5" s="224"/>
      <c r="G5" s="184" t="s">
        <v>9</v>
      </c>
      <c r="H5" s="184" t="s">
        <v>10</v>
      </c>
      <c r="I5" s="184" t="s">
        <v>12</v>
      </c>
      <c r="J5" s="184"/>
      <c r="K5" s="184"/>
      <c r="L5" s="184"/>
      <c r="M5" s="184"/>
      <c r="N5" s="184"/>
      <c r="O5" s="184"/>
      <c r="P5" s="184"/>
      <c r="Q5" s="184"/>
      <c r="R5" s="184"/>
      <c r="S5" s="218" t="s">
        <v>252</v>
      </c>
    </row>
    <row r="6" spans="1:19" s="139" customFormat="1" ht="87.75" customHeight="1" x14ac:dyDescent="0.25">
      <c r="A6" s="219"/>
      <c r="B6" s="222"/>
      <c r="C6" s="184"/>
      <c r="D6" s="184"/>
      <c r="E6" s="224"/>
      <c r="F6" s="224"/>
      <c r="G6" s="184"/>
      <c r="H6" s="184"/>
      <c r="I6" s="140" t="s">
        <v>253</v>
      </c>
      <c r="J6" s="141" t="s">
        <v>254</v>
      </c>
      <c r="K6" s="141" t="s">
        <v>255</v>
      </c>
      <c r="L6" s="141" t="s">
        <v>256</v>
      </c>
      <c r="M6" s="141" t="s">
        <v>257</v>
      </c>
      <c r="N6" s="142" t="s">
        <v>258</v>
      </c>
      <c r="O6" s="142" t="s">
        <v>259</v>
      </c>
      <c r="P6" s="142" t="s">
        <v>260</v>
      </c>
      <c r="Q6" s="142" t="s">
        <v>261</v>
      </c>
      <c r="R6" s="143">
        <v>1</v>
      </c>
      <c r="S6" s="219"/>
    </row>
    <row r="7" spans="1:19" s="139" customFormat="1" ht="22.5" customHeight="1" x14ac:dyDescent="0.25">
      <c r="A7" s="220"/>
      <c r="B7" s="223"/>
      <c r="C7" s="184"/>
      <c r="D7" s="184"/>
      <c r="E7" s="144" t="s">
        <v>26</v>
      </c>
      <c r="F7" s="33" t="s">
        <v>27</v>
      </c>
      <c r="G7" s="184"/>
      <c r="H7" s="184"/>
      <c r="I7" s="145" t="s">
        <v>17</v>
      </c>
      <c r="J7" s="145" t="s">
        <v>262</v>
      </c>
      <c r="K7" s="145" t="s">
        <v>263</v>
      </c>
      <c r="L7" s="145" t="s">
        <v>30</v>
      </c>
      <c r="M7" s="145" t="s">
        <v>31</v>
      </c>
      <c r="N7" s="145"/>
      <c r="O7" s="145"/>
      <c r="P7" s="145"/>
      <c r="Q7" s="145"/>
      <c r="R7" s="146"/>
      <c r="S7" s="220"/>
    </row>
    <row r="8" spans="1:19" s="139" customFormat="1" ht="21.75" customHeight="1" x14ac:dyDescent="0.25">
      <c r="A8" s="33">
        <v>1</v>
      </c>
      <c r="B8" s="33" t="s">
        <v>33</v>
      </c>
      <c r="C8" s="147" t="s">
        <v>34</v>
      </c>
      <c r="D8" s="33">
        <v>1</v>
      </c>
      <c r="E8" s="144"/>
      <c r="F8" s="144">
        <v>99797.42</v>
      </c>
      <c r="G8" s="144">
        <v>100000</v>
      </c>
      <c r="H8" s="144">
        <v>97890.7</v>
      </c>
      <c r="I8" s="145"/>
      <c r="J8" s="145"/>
      <c r="K8" s="145"/>
      <c r="L8" s="145"/>
      <c r="M8" s="145"/>
      <c r="N8" s="145"/>
      <c r="O8" s="145"/>
      <c r="P8" s="145"/>
      <c r="Q8" s="145"/>
      <c r="R8" s="146">
        <v>1</v>
      </c>
      <c r="S8" s="148">
        <v>35</v>
      </c>
    </row>
    <row r="9" spans="1:19" s="139" customFormat="1" ht="21.75" customHeight="1" x14ac:dyDescent="0.25">
      <c r="A9" s="33">
        <v>2</v>
      </c>
      <c r="B9" s="33" t="s">
        <v>39</v>
      </c>
      <c r="C9" s="147" t="s">
        <v>40</v>
      </c>
      <c r="D9" s="33">
        <v>3</v>
      </c>
      <c r="E9" s="144"/>
      <c r="F9" s="144">
        <v>68319.600000000006</v>
      </c>
      <c r="G9" s="144">
        <v>72500</v>
      </c>
      <c r="H9" s="144">
        <v>67812.899999999994</v>
      </c>
      <c r="I9" s="145"/>
      <c r="J9" s="145"/>
      <c r="K9" s="145"/>
      <c r="L9" s="145"/>
      <c r="M9" s="145"/>
      <c r="N9" s="145"/>
      <c r="O9" s="145"/>
      <c r="P9" s="145"/>
      <c r="Q9" s="145"/>
      <c r="R9" s="146">
        <v>3</v>
      </c>
      <c r="S9" s="148">
        <v>893</v>
      </c>
    </row>
    <row r="10" spans="1:19" s="139" customFormat="1" ht="21.75" customHeight="1" x14ac:dyDescent="0.25">
      <c r="A10" s="33">
        <v>3</v>
      </c>
      <c r="B10" s="33" t="s">
        <v>49</v>
      </c>
      <c r="C10" s="147" t="s">
        <v>50</v>
      </c>
      <c r="D10" s="33">
        <v>2</v>
      </c>
      <c r="E10" s="144"/>
      <c r="F10" s="144">
        <v>500313.88</v>
      </c>
      <c r="G10" s="144">
        <v>500000</v>
      </c>
      <c r="H10" s="144">
        <v>490500</v>
      </c>
      <c r="I10" s="145"/>
      <c r="J10" s="145"/>
      <c r="K10" s="145"/>
      <c r="L10" s="145"/>
      <c r="M10" s="145"/>
      <c r="N10" s="145"/>
      <c r="O10" s="145"/>
      <c r="P10" s="145"/>
      <c r="Q10" s="145"/>
      <c r="R10" s="146">
        <v>2</v>
      </c>
      <c r="S10" s="148">
        <v>60</v>
      </c>
    </row>
    <row r="11" spans="1:19" s="139" customFormat="1" ht="21.75" customHeight="1" x14ac:dyDescent="0.25">
      <c r="A11" s="33">
        <v>4</v>
      </c>
      <c r="B11" s="33" t="s">
        <v>264</v>
      </c>
      <c r="C11" s="147" t="s">
        <v>265</v>
      </c>
      <c r="D11" s="33"/>
      <c r="E11" s="144"/>
      <c r="F11" s="33"/>
      <c r="G11" s="33"/>
      <c r="H11" s="33"/>
      <c r="I11" s="145"/>
      <c r="J11" s="145"/>
      <c r="K11" s="145"/>
      <c r="L11" s="145"/>
      <c r="M11" s="145"/>
      <c r="N11" s="145"/>
      <c r="O11" s="145"/>
      <c r="P11" s="145"/>
      <c r="Q11" s="145"/>
      <c r="R11" s="146"/>
      <c r="S11" s="148"/>
    </row>
    <row r="12" spans="1:19" s="139" customFormat="1" ht="21.75" customHeight="1" x14ac:dyDescent="0.25">
      <c r="A12" s="33">
        <v>5</v>
      </c>
      <c r="B12" s="33" t="s">
        <v>266</v>
      </c>
      <c r="C12" s="147" t="s">
        <v>267</v>
      </c>
      <c r="D12" s="33"/>
      <c r="E12" s="144"/>
      <c r="F12" s="33"/>
      <c r="G12" s="33"/>
      <c r="H12" s="33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8"/>
    </row>
    <row r="13" spans="1:19" s="139" customFormat="1" ht="21.75" customHeight="1" x14ac:dyDescent="0.25">
      <c r="A13" s="33">
        <v>6</v>
      </c>
      <c r="B13" s="33" t="s">
        <v>56</v>
      </c>
      <c r="C13" s="147" t="s">
        <v>57</v>
      </c>
      <c r="D13" s="33">
        <v>20</v>
      </c>
      <c r="E13" s="144"/>
      <c r="F13" s="144">
        <v>4048867.02</v>
      </c>
      <c r="G13" s="144">
        <v>3420000</v>
      </c>
      <c r="H13" s="144">
        <v>3361699.37</v>
      </c>
      <c r="I13" s="145"/>
      <c r="J13" s="145"/>
      <c r="K13" s="145"/>
      <c r="L13" s="145"/>
      <c r="M13" s="145"/>
      <c r="N13" s="145"/>
      <c r="O13" s="145"/>
      <c r="P13" s="145"/>
      <c r="Q13" s="145"/>
      <c r="R13" s="146">
        <v>20</v>
      </c>
      <c r="S13" s="149">
        <v>62201</v>
      </c>
    </row>
    <row r="14" spans="1:19" s="139" customFormat="1" ht="21.75" customHeight="1" x14ac:dyDescent="0.25">
      <c r="A14" s="33">
        <v>7</v>
      </c>
      <c r="B14" s="33" t="s">
        <v>97</v>
      </c>
      <c r="C14" s="147" t="s">
        <v>98</v>
      </c>
      <c r="D14" s="33">
        <v>5</v>
      </c>
      <c r="E14" s="144"/>
      <c r="F14" s="144">
        <v>1085406.72</v>
      </c>
      <c r="G14" s="144">
        <v>1000000</v>
      </c>
      <c r="H14" s="144">
        <v>985000</v>
      </c>
      <c r="I14" s="145"/>
      <c r="J14" s="145"/>
      <c r="K14" s="145"/>
      <c r="L14" s="145"/>
      <c r="M14" s="145"/>
      <c r="N14" s="145"/>
      <c r="O14" s="145"/>
      <c r="P14" s="145"/>
      <c r="Q14" s="145"/>
      <c r="R14" s="146">
        <v>5</v>
      </c>
      <c r="S14" s="150">
        <v>129</v>
      </c>
    </row>
    <row r="15" spans="1:19" s="139" customFormat="1" ht="21.75" customHeight="1" x14ac:dyDescent="0.25">
      <c r="A15" s="33">
        <v>8</v>
      </c>
      <c r="B15" s="33" t="s">
        <v>107</v>
      </c>
      <c r="C15" s="147" t="s">
        <v>108</v>
      </c>
      <c r="D15" s="33"/>
      <c r="E15" s="144"/>
      <c r="F15" s="33"/>
      <c r="G15" s="144"/>
      <c r="H15" s="120"/>
      <c r="I15" s="145"/>
      <c r="J15" s="145"/>
      <c r="K15" s="145"/>
      <c r="L15" s="145"/>
      <c r="M15" s="145"/>
      <c r="N15" s="145"/>
      <c r="O15" s="145"/>
      <c r="P15" s="145"/>
      <c r="Q15" s="145"/>
      <c r="R15" s="146"/>
      <c r="S15" s="148"/>
    </row>
    <row r="16" spans="1:19" s="139" customFormat="1" ht="21.75" customHeight="1" x14ac:dyDescent="0.25">
      <c r="A16" s="33">
        <v>9</v>
      </c>
      <c r="B16" s="33" t="s">
        <v>268</v>
      </c>
      <c r="C16" s="147" t="s">
        <v>269</v>
      </c>
      <c r="D16" s="33"/>
      <c r="E16" s="144"/>
      <c r="F16" s="33"/>
      <c r="G16" s="33"/>
      <c r="H16" s="33"/>
      <c r="I16" s="145"/>
      <c r="J16" s="145"/>
      <c r="K16" s="145"/>
      <c r="L16" s="145"/>
      <c r="M16" s="145"/>
      <c r="N16" s="145"/>
      <c r="O16" s="145"/>
      <c r="P16" s="145"/>
      <c r="Q16" s="145"/>
      <c r="R16" s="146"/>
      <c r="S16" s="148"/>
    </row>
    <row r="17" spans="1:19" s="139" customFormat="1" ht="21.75" customHeight="1" x14ac:dyDescent="0.25">
      <c r="A17" s="33">
        <v>10</v>
      </c>
      <c r="B17" s="33" t="s">
        <v>270</v>
      </c>
      <c r="C17" s="147" t="s">
        <v>271</v>
      </c>
      <c r="D17" s="33"/>
      <c r="E17" s="144"/>
      <c r="F17" s="33"/>
      <c r="G17" s="33"/>
      <c r="H17" s="33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148"/>
    </row>
    <row r="18" spans="1:19" s="139" customFormat="1" ht="21.75" customHeight="1" x14ac:dyDescent="0.25">
      <c r="A18" s="33">
        <v>11</v>
      </c>
      <c r="B18" s="33" t="s">
        <v>241</v>
      </c>
      <c r="C18" s="147" t="s">
        <v>242</v>
      </c>
      <c r="D18" s="33"/>
      <c r="E18" s="144"/>
      <c r="F18" s="33"/>
      <c r="G18" s="33"/>
      <c r="H18" s="33"/>
      <c r="I18" s="145"/>
      <c r="J18" s="145"/>
      <c r="K18" s="145"/>
      <c r="L18" s="145"/>
      <c r="M18" s="145"/>
      <c r="N18" s="145"/>
      <c r="O18" s="145"/>
      <c r="P18" s="145"/>
      <c r="Q18" s="145"/>
      <c r="R18" s="146"/>
      <c r="S18" s="148"/>
    </row>
    <row r="19" spans="1:19" s="139" customFormat="1" ht="21.75" customHeight="1" x14ac:dyDescent="0.25">
      <c r="A19" s="33">
        <v>12</v>
      </c>
      <c r="B19" s="33" t="s">
        <v>272</v>
      </c>
      <c r="C19" s="147" t="s">
        <v>273</v>
      </c>
      <c r="D19" s="33"/>
      <c r="E19" s="144"/>
      <c r="F19" s="33"/>
      <c r="G19" s="33"/>
      <c r="H19" s="33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148"/>
    </row>
    <row r="20" spans="1:19" s="155" customFormat="1" ht="21.75" customHeight="1" x14ac:dyDescent="0.25">
      <c r="A20" s="145"/>
      <c r="B20" s="145"/>
      <c r="C20" s="151" t="s">
        <v>243</v>
      </c>
      <c r="D20" s="145">
        <f>SUM(D8:D19)</f>
        <v>31</v>
      </c>
      <c r="E20" s="152"/>
      <c r="F20" s="153">
        <f>SUM(F8:F19)</f>
        <v>5802704.6399999997</v>
      </c>
      <c r="G20" s="153">
        <f>SUM(G8:G19)</f>
        <v>5092500</v>
      </c>
      <c r="H20" s="153">
        <f>SUM(H8:H19)</f>
        <v>5002902.9700000007</v>
      </c>
      <c r="I20" s="145"/>
      <c r="J20" s="145"/>
      <c r="K20" s="145"/>
      <c r="L20" s="145"/>
      <c r="M20" s="145"/>
      <c r="N20" s="145"/>
      <c r="O20" s="145"/>
      <c r="P20" s="145"/>
      <c r="Q20" s="145"/>
      <c r="R20" s="145">
        <f>SUM(R8:R19)</f>
        <v>31</v>
      </c>
      <c r="S20" s="154">
        <f>SUM(S13:S19)</f>
        <v>62330</v>
      </c>
    </row>
    <row r="21" spans="1:19" x14ac:dyDescent="0.25">
      <c r="A21" s="117"/>
      <c r="B21" s="117"/>
      <c r="C21" s="112"/>
      <c r="D21" s="112"/>
      <c r="E21" s="113"/>
    </row>
    <row r="22" spans="1:19" x14ac:dyDescent="0.25">
      <c r="A22" s="117"/>
      <c r="B22" s="117"/>
      <c r="C22" s="112"/>
      <c r="D22" s="112"/>
      <c r="E22" s="113"/>
    </row>
    <row r="23" spans="1:19" x14ac:dyDescent="0.25">
      <c r="A23" s="117"/>
      <c r="B23" s="190" t="s">
        <v>244</v>
      </c>
      <c r="C23" s="190"/>
      <c r="D23" s="112"/>
      <c r="E23" s="113"/>
      <c r="G23" s="190" t="s">
        <v>244</v>
      </c>
      <c r="H23" s="190"/>
      <c r="I23" s="115"/>
      <c r="J23" s="115"/>
      <c r="K23" s="115"/>
      <c r="L23" s="190" t="s">
        <v>244</v>
      </c>
      <c r="M23" s="190"/>
      <c r="N23" s="190"/>
      <c r="O23" s="190"/>
      <c r="P23" s="190"/>
      <c r="Q23" s="115"/>
      <c r="R23" s="115"/>
    </row>
    <row r="24" spans="1:19" x14ac:dyDescent="0.25">
      <c r="A24" s="117"/>
      <c r="B24" s="190" t="s">
        <v>245</v>
      </c>
      <c r="C24" s="190"/>
      <c r="D24" s="112"/>
      <c r="E24" s="113"/>
      <c r="G24" s="190" t="s">
        <v>246</v>
      </c>
      <c r="H24" s="190"/>
      <c r="I24" s="115"/>
      <c r="J24" s="115"/>
      <c r="K24" s="115"/>
      <c r="L24" s="190" t="s">
        <v>247</v>
      </c>
      <c r="M24" s="190"/>
      <c r="N24" s="190"/>
      <c r="O24" s="190"/>
      <c r="P24" s="190"/>
      <c r="Q24" s="115"/>
      <c r="R24" s="115"/>
    </row>
    <row r="25" spans="1:19" x14ac:dyDescent="0.25">
      <c r="A25" s="117"/>
      <c r="B25" s="117"/>
      <c r="C25" s="112"/>
      <c r="D25" s="112"/>
      <c r="E25" s="113"/>
      <c r="G25" s="120"/>
    </row>
    <row r="26" spans="1:19" x14ac:dyDescent="0.25">
      <c r="A26" s="117"/>
      <c r="B26" s="117"/>
      <c r="C26" s="112"/>
      <c r="D26" s="112"/>
      <c r="E26" s="113"/>
      <c r="F26" s="118"/>
    </row>
    <row r="27" spans="1:19" x14ac:dyDescent="0.25">
      <c r="A27" s="117"/>
      <c r="B27" s="117"/>
      <c r="C27" s="112"/>
      <c r="D27" s="112"/>
      <c r="E27" s="113"/>
      <c r="F27" s="120"/>
    </row>
    <row r="28" spans="1:19" x14ac:dyDescent="0.25">
      <c r="A28" s="117"/>
      <c r="B28" s="117"/>
      <c r="C28" s="112"/>
      <c r="D28" s="112"/>
      <c r="E28" s="113"/>
      <c r="F28" s="118"/>
    </row>
    <row r="29" spans="1:19" x14ac:dyDescent="0.25">
      <c r="A29" s="117"/>
      <c r="B29" s="117"/>
      <c r="C29" s="112"/>
      <c r="D29" s="112"/>
      <c r="E29" s="113"/>
      <c r="F29" s="120"/>
    </row>
    <row r="30" spans="1:19" x14ac:dyDescent="0.25">
      <c r="A30" s="117"/>
      <c r="B30" s="117"/>
      <c r="C30" s="112"/>
      <c r="D30" s="112"/>
      <c r="E30" s="113"/>
    </row>
    <row r="31" spans="1:19" x14ac:dyDescent="0.25">
      <c r="A31" s="117"/>
      <c r="B31" s="117"/>
      <c r="C31" s="112"/>
      <c r="D31" s="112"/>
      <c r="E31" s="113"/>
      <c r="F31" s="118"/>
    </row>
    <row r="32" spans="1:19" x14ac:dyDescent="0.25">
      <c r="A32" s="117"/>
      <c r="B32" s="117"/>
      <c r="C32" s="112"/>
      <c r="E32" s="114"/>
    </row>
    <row r="33" spans="1:5" x14ac:dyDescent="0.25">
      <c r="A33" s="117"/>
      <c r="B33" s="117"/>
      <c r="C33" s="112"/>
      <c r="E33" s="114"/>
    </row>
    <row r="34" spans="1:5" x14ac:dyDescent="0.25">
      <c r="A34" s="117"/>
      <c r="B34" s="117"/>
      <c r="C34" s="112"/>
      <c r="E34" s="114"/>
    </row>
    <row r="35" spans="1:5" x14ac:dyDescent="0.25">
      <c r="A35" s="117"/>
      <c r="B35" s="117"/>
      <c r="C35" s="112"/>
      <c r="E35" s="114"/>
    </row>
    <row r="36" spans="1:5" x14ac:dyDescent="0.25">
      <c r="A36" s="117"/>
      <c r="B36" s="117"/>
      <c r="C36" s="112"/>
      <c r="E36" s="114"/>
    </row>
    <row r="37" spans="1:5" x14ac:dyDescent="0.25">
      <c r="A37" s="117"/>
      <c r="B37" s="117"/>
      <c r="C37" s="112"/>
      <c r="E37" s="114"/>
    </row>
    <row r="38" spans="1:5" x14ac:dyDescent="0.25">
      <c r="A38" s="117"/>
      <c r="B38" s="117"/>
      <c r="C38" s="112"/>
      <c r="E38" s="114"/>
    </row>
    <row r="39" spans="1:5" x14ac:dyDescent="0.25">
      <c r="A39" s="117"/>
      <c r="B39" s="117"/>
      <c r="C39" s="112"/>
      <c r="E39" s="114"/>
    </row>
    <row r="40" spans="1:5" x14ac:dyDescent="0.25">
      <c r="A40" s="117"/>
      <c r="B40" s="117"/>
      <c r="C40" s="112"/>
      <c r="E40" s="114"/>
    </row>
    <row r="41" spans="1:5" x14ac:dyDescent="0.25">
      <c r="A41" s="117"/>
      <c r="B41" s="117"/>
      <c r="C41" s="112"/>
      <c r="E41" s="114"/>
    </row>
    <row r="42" spans="1:5" x14ac:dyDescent="0.25">
      <c r="A42" s="117"/>
      <c r="B42" s="117"/>
      <c r="C42" s="112"/>
      <c r="E42" s="114"/>
    </row>
    <row r="43" spans="1:5" x14ac:dyDescent="0.25">
      <c r="A43" s="117"/>
      <c r="B43" s="117"/>
      <c r="C43" s="112"/>
      <c r="E43" s="114"/>
    </row>
    <row r="44" spans="1:5" x14ac:dyDescent="0.25">
      <c r="A44" s="117"/>
      <c r="B44" s="117"/>
      <c r="C44" s="112"/>
      <c r="E44" s="114"/>
    </row>
    <row r="45" spans="1:5" x14ac:dyDescent="0.25">
      <c r="A45" s="117"/>
      <c r="B45" s="117"/>
      <c r="C45" s="112"/>
      <c r="E45" s="114"/>
    </row>
    <row r="46" spans="1:5" x14ac:dyDescent="0.25">
      <c r="A46" s="117"/>
      <c r="B46" s="117"/>
      <c r="C46" s="112"/>
      <c r="E46" s="114"/>
    </row>
    <row r="47" spans="1:5" x14ac:dyDescent="0.25">
      <c r="A47" s="117"/>
      <c r="B47" s="117"/>
      <c r="C47" s="112"/>
      <c r="E47" s="114"/>
    </row>
    <row r="48" spans="1:5" x14ac:dyDescent="0.25">
      <c r="A48" s="117"/>
      <c r="B48" s="117"/>
      <c r="C48" s="112"/>
      <c r="E48" s="114"/>
    </row>
    <row r="49" spans="1:5" x14ac:dyDescent="0.25">
      <c r="A49" s="117"/>
      <c r="B49" s="117"/>
      <c r="C49" s="112"/>
      <c r="E49" s="114"/>
    </row>
    <row r="50" spans="1:5" x14ac:dyDescent="0.25">
      <c r="A50" s="117"/>
      <c r="B50" s="117"/>
      <c r="C50" s="112"/>
      <c r="E50" s="114"/>
    </row>
    <row r="51" spans="1:5" x14ac:dyDescent="0.25">
      <c r="A51" s="117"/>
      <c r="B51" s="117"/>
      <c r="C51" s="112"/>
      <c r="E51" s="114"/>
    </row>
    <row r="52" spans="1:5" x14ac:dyDescent="0.25">
      <c r="A52" s="117"/>
      <c r="B52" s="117"/>
      <c r="C52" s="112"/>
      <c r="E52" s="114"/>
    </row>
    <row r="53" spans="1:5" x14ac:dyDescent="0.25">
      <c r="A53" s="117"/>
      <c r="B53" s="117"/>
      <c r="C53" s="112"/>
      <c r="E53" s="114"/>
    </row>
    <row r="54" spans="1:5" x14ac:dyDescent="0.25">
      <c r="A54" s="117"/>
      <c r="B54" s="117"/>
      <c r="C54" s="112"/>
      <c r="E54" s="114"/>
    </row>
    <row r="55" spans="1:5" x14ac:dyDescent="0.25">
      <c r="A55" s="117"/>
      <c r="B55" s="117"/>
      <c r="C55" s="112"/>
      <c r="E55" s="114"/>
    </row>
    <row r="56" spans="1:5" x14ac:dyDescent="0.25">
      <c r="A56" s="117"/>
      <c r="B56" s="117"/>
      <c r="C56" s="112"/>
      <c r="E56" s="114"/>
    </row>
    <row r="57" spans="1:5" x14ac:dyDescent="0.25">
      <c r="A57" s="117"/>
      <c r="B57" s="117"/>
      <c r="C57" s="112"/>
      <c r="E57" s="114"/>
    </row>
    <row r="58" spans="1:5" x14ac:dyDescent="0.25">
      <c r="A58" s="117"/>
      <c r="B58" s="117"/>
      <c r="C58" s="112"/>
      <c r="E58" s="114"/>
    </row>
    <row r="59" spans="1:5" x14ac:dyDescent="0.25">
      <c r="A59" s="117"/>
      <c r="B59" s="117"/>
      <c r="C59" s="112"/>
      <c r="E59" s="114"/>
    </row>
    <row r="60" spans="1:5" x14ac:dyDescent="0.25">
      <c r="A60" s="117"/>
      <c r="B60" s="117"/>
      <c r="C60" s="112"/>
      <c r="E60" s="114"/>
    </row>
    <row r="61" spans="1:5" x14ac:dyDescent="0.25">
      <c r="A61" s="117"/>
      <c r="B61" s="117"/>
      <c r="C61" s="112"/>
      <c r="E61" s="114"/>
    </row>
    <row r="62" spans="1:5" x14ac:dyDescent="0.25">
      <c r="A62" s="117"/>
      <c r="B62" s="117"/>
      <c r="C62" s="112"/>
      <c r="E62" s="114"/>
    </row>
    <row r="63" spans="1:5" x14ac:dyDescent="0.25">
      <c r="A63" s="117"/>
      <c r="B63" s="117"/>
      <c r="C63" s="112"/>
      <c r="E63" s="114"/>
    </row>
    <row r="64" spans="1:5" x14ac:dyDescent="0.25">
      <c r="A64" s="117"/>
      <c r="B64" s="117"/>
      <c r="C64" s="112"/>
      <c r="E64" s="114"/>
    </row>
    <row r="65" spans="1:5" x14ac:dyDescent="0.25">
      <c r="A65" s="117"/>
      <c r="B65" s="117"/>
      <c r="C65" s="112"/>
      <c r="E65" s="114"/>
    </row>
    <row r="66" spans="1:5" x14ac:dyDescent="0.25">
      <c r="A66" s="117"/>
      <c r="B66" s="117"/>
      <c r="C66" s="112"/>
      <c r="E66" s="114"/>
    </row>
  </sheetData>
  <mergeCells count="18">
    <mergeCell ref="A1:S1"/>
    <mergeCell ref="A2:S2"/>
    <mergeCell ref="A3:S3"/>
    <mergeCell ref="A5:A7"/>
    <mergeCell ref="B5:B7"/>
    <mergeCell ref="C5:C7"/>
    <mergeCell ref="D5:D7"/>
    <mergeCell ref="E5:F6"/>
    <mergeCell ref="G5:G7"/>
    <mergeCell ref="H5:H7"/>
    <mergeCell ref="I5:R5"/>
    <mergeCell ref="S5:S7"/>
    <mergeCell ref="G23:H23"/>
    <mergeCell ref="L23:P23"/>
    <mergeCell ref="B24:C24"/>
    <mergeCell ref="G24:H24"/>
    <mergeCell ref="L24:P24"/>
    <mergeCell ref="B23:C23"/>
  </mergeCells>
  <pageMargins left="0.45" right="0.45" top="0.5" bottom="0.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sqref="A1:S23"/>
    </sheetView>
  </sheetViews>
  <sheetFormatPr defaultColWidth="30.42578125" defaultRowHeight="15.75" x14ac:dyDescent="0.25"/>
  <cols>
    <col min="1" max="1" width="5.7109375" style="115" customWidth="1"/>
    <col min="2" max="2" width="5" style="115" customWidth="1"/>
    <col min="3" max="3" width="24.5703125" style="114" customWidth="1"/>
    <col min="4" max="4" width="10.42578125" style="114" customWidth="1"/>
    <col min="5" max="5" width="9.5703125" style="120" customWidth="1"/>
    <col min="6" max="6" width="16.5703125" style="114" customWidth="1"/>
    <col min="7" max="7" width="15.42578125" style="114" customWidth="1"/>
    <col min="8" max="8" width="14.7109375" style="114" customWidth="1"/>
    <col min="9" max="9" width="8.85546875" style="114" customWidth="1"/>
    <col min="10" max="10" width="11.7109375" style="114" customWidth="1"/>
    <col min="11" max="13" width="5.7109375" style="114" customWidth="1"/>
    <col min="14" max="18" width="3.140625" style="114" customWidth="1"/>
    <col min="19" max="19" width="4.42578125" style="114" customWidth="1"/>
    <col min="20" max="16384" width="30.42578125" style="114"/>
  </cols>
  <sheetData>
    <row r="1" spans="1:19" ht="21" x14ac:dyDescent="0.35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18.75" x14ac:dyDescent="0.3">
      <c r="A2" s="217" t="s">
        <v>276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19" ht="18.75" x14ac:dyDescent="0.3">
      <c r="A3" s="217" t="s">
        <v>274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x14ac:dyDescent="0.25">
      <c r="A4" s="137" t="s">
        <v>249</v>
      </c>
      <c r="B4" s="137"/>
      <c r="C4" s="137"/>
      <c r="D4" s="138"/>
    </row>
    <row r="5" spans="1:19" s="139" customFormat="1" ht="15.75" customHeight="1" x14ac:dyDescent="0.25">
      <c r="A5" s="184" t="s">
        <v>250</v>
      </c>
      <c r="B5" s="221"/>
      <c r="C5" s="184" t="s">
        <v>4</v>
      </c>
      <c r="D5" s="184" t="s">
        <v>251</v>
      </c>
      <c r="E5" s="224" t="s">
        <v>8</v>
      </c>
      <c r="F5" s="224"/>
      <c r="G5" s="184" t="s">
        <v>9</v>
      </c>
      <c r="H5" s="184" t="s">
        <v>10</v>
      </c>
      <c r="I5" s="184" t="s">
        <v>12</v>
      </c>
      <c r="J5" s="184"/>
      <c r="K5" s="184"/>
      <c r="L5" s="184"/>
      <c r="M5" s="184"/>
      <c r="N5" s="184"/>
      <c r="O5" s="184"/>
      <c r="P5" s="184"/>
      <c r="Q5" s="184"/>
      <c r="R5" s="184"/>
      <c r="S5" s="218" t="s">
        <v>252</v>
      </c>
    </row>
    <row r="6" spans="1:19" s="139" customFormat="1" ht="89.25" customHeight="1" x14ac:dyDescent="0.25">
      <c r="A6" s="184"/>
      <c r="B6" s="222"/>
      <c r="C6" s="184"/>
      <c r="D6" s="184"/>
      <c r="E6" s="224"/>
      <c r="F6" s="224"/>
      <c r="G6" s="184"/>
      <c r="H6" s="184"/>
      <c r="I6" s="140" t="s">
        <v>253</v>
      </c>
      <c r="J6" s="141" t="s">
        <v>254</v>
      </c>
      <c r="K6" s="141" t="s">
        <v>255</v>
      </c>
      <c r="L6" s="141" t="s">
        <v>256</v>
      </c>
      <c r="M6" s="141" t="s">
        <v>257</v>
      </c>
      <c r="N6" s="142" t="s">
        <v>258</v>
      </c>
      <c r="O6" s="142" t="s">
        <v>259</v>
      </c>
      <c r="P6" s="142" t="s">
        <v>260</v>
      </c>
      <c r="Q6" s="142" t="s">
        <v>261</v>
      </c>
      <c r="R6" s="143">
        <v>1</v>
      </c>
      <c r="S6" s="219"/>
    </row>
    <row r="7" spans="1:19" s="139" customFormat="1" ht="38.25" customHeight="1" x14ac:dyDescent="0.25">
      <c r="A7" s="184"/>
      <c r="B7" s="223"/>
      <c r="C7" s="184"/>
      <c r="D7" s="184"/>
      <c r="E7" s="156" t="s">
        <v>26</v>
      </c>
      <c r="F7" s="142" t="s">
        <v>27</v>
      </c>
      <c r="G7" s="184"/>
      <c r="H7" s="184"/>
      <c r="I7" s="145" t="s">
        <v>17</v>
      </c>
      <c r="J7" s="145" t="s">
        <v>262</v>
      </c>
      <c r="K7" s="145" t="s">
        <v>263</v>
      </c>
      <c r="L7" s="145" t="s">
        <v>30</v>
      </c>
      <c r="M7" s="145" t="s">
        <v>31</v>
      </c>
      <c r="N7" s="145"/>
      <c r="O7" s="145"/>
      <c r="P7" s="145"/>
      <c r="Q7" s="145"/>
      <c r="R7" s="146"/>
      <c r="S7" s="220"/>
    </row>
    <row r="8" spans="1:19" s="139" customFormat="1" ht="19.5" customHeight="1" x14ac:dyDescent="0.25">
      <c r="A8" s="33">
        <v>1</v>
      </c>
      <c r="B8" s="33" t="s">
        <v>33</v>
      </c>
      <c r="C8" s="147" t="s">
        <v>34</v>
      </c>
      <c r="D8" s="33"/>
      <c r="E8" s="144"/>
      <c r="F8" s="33"/>
      <c r="G8" s="144"/>
      <c r="H8" s="33"/>
      <c r="I8" s="145"/>
      <c r="J8" s="145"/>
      <c r="K8" s="145"/>
      <c r="L8" s="145"/>
      <c r="M8" s="145"/>
      <c r="N8" s="145"/>
      <c r="O8" s="145"/>
      <c r="P8" s="145"/>
      <c r="Q8" s="145"/>
      <c r="R8" s="146"/>
      <c r="S8" s="148"/>
    </row>
    <row r="9" spans="1:19" s="139" customFormat="1" ht="19.5" customHeight="1" x14ac:dyDescent="0.25">
      <c r="A9" s="33">
        <v>2</v>
      </c>
      <c r="B9" s="33" t="s">
        <v>39</v>
      </c>
      <c r="C9" s="147" t="s">
        <v>40</v>
      </c>
      <c r="D9" s="33"/>
      <c r="E9" s="144"/>
      <c r="F9" s="33"/>
      <c r="G9" s="33"/>
      <c r="H9" s="33"/>
      <c r="I9" s="145"/>
      <c r="J9" s="145"/>
      <c r="K9" s="145"/>
      <c r="L9" s="145"/>
      <c r="M9" s="145"/>
      <c r="N9" s="145"/>
      <c r="O9" s="145"/>
      <c r="P9" s="145"/>
      <c r="Q9" s="145"/>
      <c r="R9" s="146"/>
      <c r="S9" s="148"/>
    </row>
    <row r="10" spans="1:19" s="139" customFormat="1" ht="19.5" customHeight="1" x14ac:dyDescent="0.25">
      <c r="A10" s="33">
        <v>3</v>
      </c>
      <c r="B10" s="33" t="s">
        <v>49</v>
      </c>
      <c r="C10" s="147" t="s">
        <v>50</v>
      </c>
      <c r="D10" s="33"/>
      <c r="E10" s="144"/>
      <c r="F10" s="33"/>
      <c r="G10" s="144"/>
      <c r="H10" s="33"/>
      <c r="I10" s="145"/>
      <c r="J10" s="145"/>
      <c r="K10" s="145"/>
      <c r="L10" s="145"/>
      <c r="M10" s="145"/>
      <c r="N10" s="145"/>
      <c r="O10" s="145"/>
      <c r="P10" s="145"/>
      <c r="Q10" s="145"/>
      <c r="R10" s="146"/>
      <c r="S10" s="148"/>
    </row>
    <row r="11" spans="1:19" s="139" customFormat="1" ht="19.5" customHeight="1" x14ac:dyDescent="0.25">
      <c r="A11" s="33">
        <v>4</v>
      </c>
      <c r="B11" s="33" t="s">
        <v>264</v>
      </c>
      <c r="C11" s="147" t="s">
        <v>265</v>
      </c>
      <c r="D11" s="33"/>
      <c r="E11" s="144"/>
      <c r="F11" s="33"/>
      <c r="G11" s="33"/>
      <c r="H11" s="33"/>
      <c r="I11" s="145"/>
      <c r="J11" s="145"/>
      <c r="K11" s="145"/>
      <c r="L11" s="145"/>
      <c r="M11" s="145"/>
      <c r="N11" s="145"/>
      <c r="O11" s="145"/>
      <c r="P11" s="145"/>
      <c r="Q11" s="145"/>
      <c r="R11" s="146"/>
      <c r="S11" s="148"/>
    </row>
    <row r="12" spans="1:19" s="139" customFormat="1" ht="19.5" customHeight="1" x14ac:dyDescent="0.25">
      <c r="A12" s="33">
        <v>5</v>
      </c>
      <c r="B12" s="33" t="s">
        <v>266</v>
      </c>
      <c r="C12" s="147" t="s">
        <v>267</v>
      </c>
      <c r="D12" s="33"/>
      <c r="E12" s="144"/>
      <c r="F12" s="33"/>
      <c r="G12" s="33"/>
      <c r="H12" s="33"/>
      <c r="I12" s="145"/>
      <c r="J12" s="145"/>
      <c r="K12" s="145"/>
      <c r="L12" s="145"/>
      <c r="M12" s="145"/>
      <c r="N12" s="145"/>
      <c r="O12" s="145"/>
      <c r="P12" s="145"/>
      <c r="Q12" s="145"/>
      <c r="R12" s="146"/>
      <c r="S12" s="148"/>
    </row>
    <row r="13" spans="1:19" s="139" customFormat="1" ht="19.5" customHeight="1" x14ac:dyDescent="0.25">
      <c r="A13" s="33">
        <v>6</v>
      </c>
      <c r="B13" s="33" t="s">
        <v>56</v>
      </c>
      <c r="C13" s="147" t="s">
        <v>57</v>
      </c>
      <c r="D13" s="33"/>
      <c r="E13" s="144"/>
      <c r="F13" s="144"/>
      <c r="G13" s="144"/>
      <c r="H13" s="33"/>
      <c r="I13" s="145"/>
      <c r="J13" s="145"/>
      <c r="K13" s="145"/>
      <c r="L13" s="145"/>
      <c r="M13" s="145"/>
      <c r="N13" s="145"/>
      <c r="O13" s="145"/>
      <c r="P13" s="145"/>
      <c r="Q13" s="145"/>
      <c r="R13" s="146"/>
      <c r="S13" s="148"/>
    </row>
    <row r="14" spans="1:19" s="139" customFormat="1" ht="19.5" customHeight="1" x14ac:dyDescent="0.25">
      <c r="A14" s="33">
        <v>7</v>
      </c>
      <c r="B14" s="33" t="s">
        <v>97</v>
      </c>
      <c r="C14" s="147" t="s">
        <v>98</v>
      </c>
      <c r="D14" s="33"/>
      <c r="E14" s="144"/>
      <c r="F14" s="33"/>
      <c r="G14" s="33"/>
      <c r="H14" s="33"/>
      <c r="I14" s="145"/>
      <c r="J14" s="145"/>
      <c r="K14" s="145"/>
      <c r="L14" s="145"/>
      <c r="M14" s="145"/>
      <c r="N14" s="145"/>
      <c r="O14" s="145"/>
      <c r="P14" s="145"/>
      <c r="Q14" s="145"/>
      <c r="R14" s="146"/>
      <c r="S14" s="148"/>
    </row>
    <row r="15" spans="1:19" s="139" customFormat="1" ht="19.5" customHeight="1" x14ac:dyDescent="0.25">
      <c r="A15" s="33">
        <v>8</v>
      </c>
      <c r="B15" s="33" t="s">
        <v>107</v>
      </c>
      <c r="C15" s="147" t="s">
        <v>108</v>
      </c>
      <c r="D15" s="33">
        <v>94</v>
      </c>
      <c r="E15" s="144"/>
      <c r="F15" s="144">
        <v>2388210.4700000002</v>
      </c>
      <c r="G15" s="144">
        <v>2414000</v>
      </c>
      <c r="H15" s="144">
        <v>2406524.7999999998</v>
      </c>
      <c r="I15" s="145"/>
      <c r="J15" s="145"/>
      <c r="K15" s="145"/>
      <c r="L15" s="145"/>
      <c r="M15" s="145"/>
      <c r="N15" s="145"/>
      <c r="O15" s="145"/>
      <c r="P15" s="145"/>
      <c r="Q15" s="145"/>
      <c r="R15" s="146">
        <v>94</v>
      </c>
      <c r="S15" s="157">
        <v>6136</v>
      </c>
    </row>
    <row r="16" spans="1:19" s="139" customFormat="1" ht="19.5" customHeight="1" x14ac:dyDescent="0.25">
      <c r="A16" s="33">
        <v>9</v>
      </c>
      <c r="B16" s="33" t="s">
        <v>268</v>
      </c>
      <c r="C16" s="147" t="s">
        <v>269</v>
      </c>
      <c r="D16" s="33"/>
      <c r="E16" s="144"/>
      <c r="F16" s="33"/>
      <c r="G16" s="33"/>
      <c r="H16" s="33"/>
      <c r="I16" s="145"/>
      <c r="J16" s="145"/>
      <c r="K16" s="145"/>
      <c r="L16" s="145"/>
      <c r="M16" s="145"/>
      <c r="N16" s="145"/>
      <c r="O16" s="145"/>
      <c r="P16" s="145"/>
      <c r="Q16" s="145"/>
      <c r="R16" s="146"/>
      <c r="S16" s="148"/>
    </row>
    <row r="17" spans="1:19" s="139" customFormat="1" ht="19.5" customHeight="1" x14ac:dyDescent="0.25">
      <c r="A17" s="33">
        <v>10</v>
      </c>
      <c r="B17" s="33" t="s">
        <v>270</v>
      </c>
      <c r="C17" s="147" t="s">
        <v>271</v>
      </c>
      <c r="D17" s="33"/>
      <c r="E17" s="144"/>
      <c r="F17" s="33"/>
      <c r="G17" s="33"/>
      <c r="H17" s="33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148"/>
    </row>
    <row r="18" spans="1:19" s="139" customFormat="1" ht="19.5" customHeight="1" x14ac:dyDescent="0.25">
      <c r="A18" s="33">
        <v>11</v>
      </c>
      <c r="B18" s="33" t="s">
        <v>241</v>
      </c>
      <c r="C18" s="147" t="s">
        <v>242</v>
      </c>
      <c r="D18" s="33"/>
      <c r="E18" s="144"/>
      <c r="F18" s="33"/>
      <c r="G18" s="144"/>
      <c r="H18" s="33"/>
      <c r="I18" s="145"/>
      <c r="J18" s="145"/>
      <c r="K18" s="145"/>
      <c r="L18" s="145"/>
      <c r="M18" s="145"/>
      <c r="N18" s="145"/>
      <c r="O18" s="145"/>
      <c r="P18" s="145"/>
      <c r="Q18" s="145"/>
      <c r="R18" s="146"/>
      <c r="S18" s="148"/>
    </row>
    <row r="19" spans="1:19" s="139" customFormat="1" ht="19.5" customHeight="1" x14ac:dyDescent="0.25">
      <c r="A19" s="33">
        <v>12</v>
      </c>
      <c r="B19" s="33" t="s">
        <v>272</v>
      </c>
      <c r="C19" s="147" t="s">
        <v>273</v>
      </c>
      <c r="D19" s="33"/>
      <c r="E19" s="144"/>
      <c r="F19" s="33"/>
      <c r="G19" s="33"/>
      <c r="H19" s="33"/>
      <c r="I19" s="145"/>
      <c r="J19" s="145"/>
      <c r="K19" s="145"/>
      <c r="L19" s="145"/>
      <c r="M19" s="145"/>
      <c r="N19" s="145"/>
      <c r="O19" s="145"/>
      <c r="P19" s="145"/>
      <c r="Q19" s="145"/>
      <c r="R19" s="146"/>
      <c r="S19" s="148"/>
    </row>
    <row r="20" spans="1:19" s="155" customFormat="1" ht="19.5" customHeight="1" x14ac:dyDescent="0.25">
      <c r="A20" s="145"/>
      <c r="B20" s="145"/>
      <c r="C20" s="151" t="s">
        <v>243</v>
      </c>
      <c r="D20" s="145">
        <f>SUM(D15:D19)</f>
        <v>94</v>
      </c>
      <c r="E20" s="152"/>
      <c r="F20" s="153">
        <f>SUM(F15:F19)</f>
        <v>2388210.4700000002</v>
      </c>
      <c r="G20" s="153">
        <f>SUM(G15:G19)</f>
        <v>2414000</v>
      </c>
      <c r="H20" s="153">
        <f>SUM(H15:H19)</f>
        <v>2406524.7999999998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>
        <f t="shared" ref="R20" si="0">SUM(R8:R19)</f>
        <v>94</v>
      </c>
      <c r="S20" s="159">
        <f>SUM(S15:S19)</f>
        <v>6136</v>
      </c>
    </row>
    <row r="21" spans="1:19" x14ac:dyDescent="0.25">
      <c r="A21" s="117"/>
      <c r="B21" s="117"/>
      <c r="C21" s="112"/>
      <c r="D21" s="112"/>
      <c r="E21" s="113"/>
    </row>
    <row r="22" spans="1:19" ht="15.75" customHeight="1" x14ac:dyDescent="0.25">
      <c r="A22" s="117"/>
      <c r="B22" s="190" t="s">
        <v>244</v>
      </c>
      <c r="C22" s="190"/>
      <c r="D22" s="112"/>
      <c r="E22" s="113"/>
      <c r="G22" s="190" t="s">
        <v>244</v>
      </c>
      <c r="H22" s="190"/>
      <c r="I22" s="115"/>
      <c r="J22" s="115" t="s">
        <v>275</v>
      </c>
      <c r="K22" s="115"/>
      <c r="L22" s="190" t="s">
        <v>244</v>
      </c>
      <c r="M22" s="190"/>
      <c r="N22" s="190"/>
      <c r="O22" s="190"/>
      <c r="P22" s="190"/>
      <c r="Q22" s="115"/>
      <c r="R22" s="115"/>
    </row>
    <row r="23" spans="1:19" ht="15.75" customHeight="1" x14ac:dyDescent="0.25">
      <c r="A23" s="117"/>
      <c r="B23" s="190" t="s">
        <v>245</v>
      </c>
      <c r="C23" s="190"/>
      <c r="D23" s="112"/>
      <c r="E23" s="113"/>
      <c r="G23" s="190" t="s">
        <v>246</v>
      </c>
      <c r="H23" s="190"/>
      <c r="I23" s="115"/>
      <c r="J23" s="115"/>
      <c r="K23" s="115"/>
      <c r="L23" s="190" t="s">
        <v>247</v>
      </c>
      <c r="M23" s="190"/>
      <c r="N23" s="190"/>
      <c r="O23" s="190"/>
      <c r="P23" s="190"/>
      <c r="Q23" s="115"/>
      <c r="R23" s="115"/>
    </row>
    <row r="24" spans="1:19" ht="15.75" customHeight="1" x14ac:dyDescent="0.25">
      <c r="A24" s="117"/>
      <c r="B24" s="117"/>
      <c r="C24" s="112"/>
      <c r="D24" s="112"/>
      <c r="E24" s="113"/>
      <c r="G24" s="120"/>
    </row>
    <row r="25" spans="1:19" x14ac:dyDescent="0.25">
      <c r="A25" s="117"/>
      <c r="B25" s="117"/>
      <c r="C25" s="112"/>
      <c r="D25" s="112"/>
      <c r="E25" s="113"/>
      <c r="G25" s="120"/>
    </row>
    <row r="26" spans="1:19" x14ac:dyDescent="0.25">
      <c r="A26" s="117"/>
      <c r="B26" s="117"/>
      <c r="C26" s="112"/>
      <c r="D26" s="112"/>
      <c r="E26" s="113"/>
    </row>
    <row r="27" spans="1:19" x14ac:dyDescent="0.25">
      <c r="A27" s="117"/>
      <c r="B27" s="117"/>
      <c r="C27" s="112"/>
      <c r="D27" s="112"/>
      <c r="E27" s="113"/>
    </row>
    <row r="28" spans="1:19" x14ac:dyDescent="0.25">
      <c r="A28" s="117"/>
      <c r="B28" s="117"/>
      <c r="C28" s="112"/>
      <c r="D28" s="112"/>
      <c r="E28" s="113"/>
    </row>
    <row r="29" spans="1:19" x14ac:dyDescent="0.25">
      <c r="A29" s="117"/>
      <c r="B29" s="117"/>
      <c r="C29" s="112"/>
    </row>
    <row r="30" spans="1:19" x14ac:dyDescent="0.25">
      <c r="A30" s="117"/>
      <c r="B30" s="117"/>
      <c r="C30" s="112"/>
    </row>
    <row r="31" spans="1:19" x14ac:dyDescent="0.25">
      <c r="A31" s="117"/>
      <c r="B31" s="117"/>
      <c r="C31" s="112"/>
      <c r="E31" s="114"/>
    </row>
    <row r="32" spans="1:19" x14ac:dyDescent="0.25">
      <c r="A32" s="117"/>
      <c r="B32" s="117"/>
      <c r="C32" s="112"/>
      <c r="E32" s="114"/>
    </row>
    <row r="33" spans="1:5" x14ac:dyDescent="0.25">
      <c r="A33" s="117"/>
      <c r="B33" s="117"/>
      <c r="C33" s="112"/>
      <c r="E33" s="114"/>
    </row>
    <row r="34" spans="1:5" x14ac:dyDescent="0.25">
      <c r="A34" s="117"/>
      <c r="B34" s="117"/>
      <c r="C34" s="112"/>
      <c r="E34" s="114"/>
    </row>
    <row r="35" spans="1:5" x14ac:dyDescent="0.25">
      <c r="A35" s="117"/>
      <c r="B35" s="117"/>
      <c r="C35" s="112"/>
      <c r="E35" s="114"/>
    </row>
    <row r="36" spans="1:5" x14ac:dyDescent="0.25">
      <c r="A36" s="117"/>
      <c r="B36" s="117"/>
      <c r="C36" s="112"/>
      <c r="E36" s="114"/>
    </row>
    <row r="37" spans="1:5" x14ac:dyDescent="0.25">
      <c r="A37" s="117"/>
      <c r="B37" s="117"/>
      <c r="C37" s="112"/>
      <c r="E37" s="114"/>
    </row>
    <row r="38" spans="1:5" x14ac:dyDescent="0.25">
      <c r="A38" s="117"/>
      <c r="B38" s="117"/>
      <c r="C38" s="112"/>
      <c r="E38" s="114"/>
    </row>
    <row r="39" spans="1:5" x14ac:dyDescent="0.25">
      <c r="A39" s="117"/>
      <c r="B39" s="117"/>
      <c r="C39" s="112"/>
      <c r="E39" s="114"/>
    </row>
    <row r="40" spans="1:5" x14ac:dyDescent="0.25">
      <c r="A40" s="117"/>
      <c r="B40" s="117"/>
      <c r="C40" s="112"/>
      <c r="E40" s="114"/>
    </row>
    <row r="41" spans="1:5" x14ac:dyDescent="0.25">
      <c r="A41" s="117"/>
      <c r="B41" s="117"/>
      <c r="C41" s="112"/>
      <c r="E41" s="114"/>
    </row>
    <row r="42" spans="1:5" x14ac:dyDescent="0.25">
      <c r="A42" s="117"/>
      <c r="B42" s="117"/>
      <c r="C42" s="112"/>
      <c r="E42" s="114"/>
    </row>
    <row r="43" spans="1:5" x14ac:dyDescent="0.25">
      <c r="A43" s="117"/>
      <c r="B43" s="117"/>
      <c r="C43" s="112"/>
      <c r="E43" s="114"/>
    </row>
    <row r="44" spans="1:5" x14ac:dyDescent="0.25">
      <c r="A44" s="117"/>
      <c r="B44" s="117"/>
      <c r="C44" s="112"/>
      <c r="E44" s="114"/>
    </row>
    <row r="45" spans="1:5" x14ac:dyDescent="0.25">
      <c r="A45" s="117"/>
      <c r="B45" s="117"/>
      <c r="C45" s="112"/>
      <c r="E45" s="114"/>
    </row>
    <row r="46" spans="1:5" x14ac:dyDescent="0.25">
      <c r="A46" s="117"/>
      <c r="B46" s="117"/>
      <c r="C46" s="112"/>
      <c r="E46" s="114"/>
    </row>
    <row r="47" spans="1:5" x14ac:dyDescent="0.25">
      <c r="A47" s="117"/>
      <c r="B47" s="117"/>
      <c r="C47" s="112"/>
      <c r="E47" s="114"/>
    </row>
    <row r="48" spans="1:5" x14ac:dyDescent="0.25">
      <c r="A48" s="117"/>
      <c r="B48" s="117"/>
      <c r="C48" s="112"/>
      <c r="E48" s="114"/>
    </row>
    <row r="49" spans="1:5" x14ac:dyDescent="0.25">
      <c r="A49" s="117"/>
      <c r="B49" s="117"/>
      <c r="C49" s="112"/>
      <c r="E49" s="114"/>
    </row>
    <row r="50" spans="1:5" x14ac:dyDescent="0.25">
      <c r="A50" s="117"/>
      <c r="B50" s="117"/>
      <c r="C50" s="112"/>
      <c r="E50" s="114"/>
    </row>
    <row r="51" spans="1:5" x14ac:dyDescent="0.25">
      <c r="A51" s="117"/>
      <c r="B51" s="117"/>
      <c r="C51" s="112"/>
      <c r="E51" s="114"/>
    </row>
    <row r="52" spans="1:5" x14ac:dyDescent="0.25">
      <c r="A52" s="117"/>
      <c r="B52" s="117"/>
      <c r="C52" s="112"/>
      <c r="E52" s="114"/>
    </row>
    <row r="53" spans="1:5" x14ac:dyDescent="0.25">
      <c r="A53" s="117"/>
      <c r="B53" s="117"/>
      <c r="C53" s="112"/>
      <c r="E53" s="114"/>
    </row>
    <row r="54" spans="1:5" x14ac:dyDescent="0.25">
      <c r="A54" s="117"/>
      <c r="B54" s="117"/>
      <c r="C54" s="112"/>
      <c r="E54" s="114"/>
    </row>
    <row r="55" spans="1:5" x14ac:dyDescent="0.25">
      <c r="A55" s="117"/>
      <c r="B55" s="117"/>
      <c r="C55" s="112"/>
      <c r="E55" s="114"/>
    </row>
    <row r="56" spans="1:5" x14ac:dyDescent="0.25">
      <c r="A56" s="117"/>
      <c r="B56" s="117"/>
      <c r="C56" s="112"/>
      <c r="E56" s="114"/>
    </row>
    <row r="57" spans="1:5" x14ac:dyDescent="0.25">
      <c r="A57" s="117"/>
      <c r="B57" s="117"/>
      <c r="C57" s="112"/>
      <c r="E57" s="114"/>
    </row>
    <row r="58" spans="1:5" x14ac:dyDescent="0.25">
      <c r="A58" s="117"/>
      <c r="B58" s="117"/>
      <c r="C58" s="112"/>
      <c r="E58" s="114"/>
    </row>
    <row r="59" spans="1:5" x14ac:dyDescent="0.25">
      <c r="A59" s="117"/>
      <c r="B59" s="117"/>
      <c r="C59" s="112"/>
      <c r="E59" s="114"/>
    </row>
    <row r="60" spans="1:5" x14ac:dyDescent="0.25">
      <c r="A60" s="117"/>
      <c r="B60" s="117"/>
      <c r="C60" s="112"/>
      <c r="E60" s="114"/>
    </row>
    <row r="61" spans="1:5" x14ac:dyDescent="0.25">
      <c r="A61" s="117"/>
      <c r="B61" s="117"/>
      <c r="C61" s="112"/>
      <c r="E61" s="114"/>
    </row>
    <row r="62" spans="1:5" x14ac:dyDescent="0.25">
      <c r="A62" s="117"/>
      <c r="B62" s="117"/>
      <c r="C62" s="112"/>
      <c r="E62" s="114"/>
    </row>
    <row r="63" spans="1:5" x14ac:dyDescent="0.25">
      <c r="A63" s="117"/>
      <c r="B63" s="117"/>
      <c r="C63" s="112"/>
      <c r="E63" s="114"/>
    </row>
  </sheetData>
  <mergeCells count="18">
    <mergeCell ref="A1:S1"/>
    <mergeCell ref="A2:S2"/>
    <mergeCell ref="A3:S3"/>
    <mergeCell ref="A5:A7"/>
    <mergeCell ref="B5:B7"/>
    <mergeCell ref="C5:C7"/>
    <mergeCell ref="D5:D7"/>
    <mergeCell ref="E5:F6"/>
    <mergeCell ref="G5:G7"/>
    <mergeCell ref="H5:H7"/>
    <mergeCell ref="I5:R5"/>
    <mergeCell ref="S5:S7"/>
    <mergeCell ref="G22:H22"/>
    <mergeCell ref="L22:P22"/>
    <mergeCell ref="B23:C23"/>
    <mergeCell ref="G23:H23"/>
    <mergeCell ref="L23:P23"/>
    <mergeCell ref="B22:C22"/>
  </mergeCells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හරි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2018-11-08T12:25:15Z</dcterms:modified>
</cp:coreProperties>
</file>